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розрахунки -травень" sheetId="5" r:id="rId1"/>
    <sheet name="зведен (5)" sheetId="6" r:id="rId2"/>
  </sheets>
  <externalReferences>
    <externalReference r:id="rId3"/>
    <externalReference r:id="rId4"/>
  </externalReferences>
  <definedNames>
    <definedName name="_xlnm._FilterDatabase" localSheetId="0" hidden="1">'розрахунки -травень'!$A$4:$K$148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Матеріали_двірник" localSheetId="0">[1]БАЗА!$B$41</definedName>
    <definedName name="Матеріали_двірник">[1]БАЗА!$B$41</definedName>
    <definedName name="Матеріали_Ел_монтер" localSheetId="0">[1]БАЗА!$B$44</definedName>
    <definedName name="Матеріали_Ел_монтер">[1]БАЗА!$B$44</definedName>
    <definedName name="Накладні" localSheetId="0">[1]БАЗА!$B$39</definedName>
    <definedName name="Накладні">[1]БАЗА!$B$39</definedName>
    <definedName name="Слюсар_елекзв" localSheetId="0">[1]БАЗА!$C$44</definedName>
    <definedName name="Слюсар_елекзв">[1]БАЗА!$C$44</definedName>
    <definedName name="цены" localSheetId="0">'[2]данные ВПР'!$B$6:$D$34</definedName>
    <definedName name="цены">'[2]данные ВПР'!$B$6:$D$34</definedName>
  </definedNames>
  <calcPr calcId="124519"/>
</workbook>
</file>

<file path=xl/calcChain.xml><?xml version="1.0" encoding="utf-8"?>
<calcChain xmlns="http://schemas.openxmlformats.org/spreadsheetml/2006/main">
  <c r="T144" i="6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G145" i="5"/>
  <c r="F145"/>
  <c r="E145"/>
  <c r="D145"/>
  <c r="K144"/>
  <c r="I144"/>
  <c r="H144"/>
  <c r="J144" s="1"/>
  <c r="K143"/>
  <c r="I143"/>
  <c r="H143"/>
  <c r="J143" s="1"/>
  <c r="K142"/>
  <c r="I142"/>
  <c r="H142"/>
  <c r="J142" s="1"/>
  <c r="K141"/>
  <c r="I141"/>
  <c r="H141"/>
  <c r="J141" s="1"/>
  <c r="K140"/>
  <c r="I140"/>
  <c r="H140"/>
  <c r="J140" s="1"/>
  <c r="K139"/>
  <c r="I139"/>
  <c r="H139"/>
  <c r="J139" s="1"/>
  <c r="K138"/>
  <c r="I138"/>
  <c r="H138"/>
  <c r="J138" s="1"/>
  <c r="K137"/>
  <c r="I137"/>
  <c r="H137"/>
  <c r="J137" s="1"/>
  <c r="K136"/>
  <c r="I136"/>
  <c r="H136"/>
  <c r="J136" s="1"/>
  <c r="K135"/>
  <c r="I135"/>
  <c r="H135"/>
  <c r="J135" s="1"/>
  <c r="K134"/>
  <c r="I134"/>
  <c r="H134"/>
  <c r="J134" s="1"/>
  <c r="K133"/>
  <c r="I133"/>
  <c r="H133"/>
  <c r="J133" s="1"/>
  <c r="K132"/>
  <c r="I132"/>
  <c r="H132"/>
  <c r="J132" s="1"/>
  <c r="K131"/>
  <c r="I131"/>
  <c r="H131"/>
  <c r="J131" s="1"/>
  <c r="K130"/>
  <c r="I130"/>
  <c r="H130"/>
  <c r="J130" s="1"/>
  <c r="K129"/>
  <c r="I129"/>
  <c r="H129"/>
  <c r="J129" s="1"/>
  <c r="K128"/>
  <c r="I128"/>
  <c r="H128"/>
  <c r="J128" s="1"/>
  <c r="K127"/>
  <c r="I127"/>
  <c r="H127"/>
  <c r="J127" s="1"/>
  <c r="K126"/>
  <c r="I126"/>
  <c r="H126"/>
  <c r="J126" s="1"/>
  <c r="K125"/>
  <c r="I125"/>
  <c r="H125"/>
  <c r="J125" s="1"/>
  <c r="K124"/>
  <c r="I124"/>
  <c r="H124"/>
  <c r="J124" s="1"/>
  <c r="K123"/>
  <c r="I123"/>
  <c r="H123"/>
  <c r="J123" s="1"/>
  <c r="K122"/>
  <c r="I122"/>
  <c r="H122"/>
  <c r="J122" s="1"/>
  <c r="K121"/>
  <c r="I121"/>
  <c r="H121"/>
  <c r="J121" s="1"/>
  <c r="K120"/>
  <c r="I120"/>
  <c r="H120"/>
  <c r="J120" s="1"/>
  <c r="K119"/>
  <c r="I119"/>
  <c r="H119"/>
  <c r="J119" s="1"/>
  <c r="K118"/>
  <c r="I118"/>
  <c r="H118"/>
  <c r="J118" s="1"/>
  <c r="K117"/>
  <c r="I117"/>
  <c r="H117"/>
  <c r="J117" s="1"/>
  <c r="K116"/>
  <c r="I116"/>
  <c r="H116"/>
  <c r="J116" s="1"/>
  <c r="K115"/>
  <c r="I115"/>
  <c r="H115"/>
  <c r="J115" s="1"/>
  <c r="K114"/>
  <c r="I114"/>
  <c r="H114"/>
  <c r="J114" s="1"/>
  <c r="K113"/>
  <c r="I113"/>
  <c r="H113"/>
  <c r="J113" s="1"/>
  <c r="K112"/>
  <c r="I112"/>
  <c r="H112"/>
  <c r="J112" s="1"/>
  <c r="K111"/>
  <c r="I111"/>
  <c r="H111"/>
  <c r="J111" s="1"/>
  <c r="K110"/>
  <c r="I110"/>
  <c r="H110"/>
  <c r="J110" s="1"/>
  <c r="K109"/>
  <c r="I109"/>
  <c r="H109"/>
  <c r="J109" s="1"/>
  <c r="K108"/>
  <c r="I108"/>
  <c r="H108"/>
  <c r="J108" s="1"/>
  <c r="K107"/>
  <c r="I107"/>
  <c r="H107"/>
  <c r="J107" s="1"/>
  <c r="K106"/>
  <c r="I106"/>
  <c r="H106"/>
  <c r="J106" s="1"/>
  <c r="K105"/>
  <c r="I105"/>
  <c r="H105"/>
  <c r="J105" s="1"/>
  <c r="K104"/>
  <c r="I104"/>
  <c r="H104"/>
  <c r="J104" s="1"/>
  <c r="K103"/>
  <c r="I103"/>
  <c r="H103"/>
  <c r="J103" s="1"/>
  <c r="K102"/>
  <c r="I102"/>
  <c r="H102"/>
  <c r="J102" s="1"/>
  <c r="K101"/>
  <c r="I101"/>
  <c r="H101"/>
  <c r="J101" s="1"/>
  <c r="K100"/>
  <c r="I100"/>
  <c r="H100"/>
  <c r="J100" s="1"/>
  <c r="K99"/>
  <c r="I99"/>
  <c r="H99"/>
  <c r="J99" s="1"/>
  <c r="K98"/>
  <c r="I98"/>
  <c r="H98"/>
  <c r="J98" s="1"/>
  <c r="K97"/>
  <c r="I97"/>
  <c r="H97"/>
  <c r="J97" s="1"/>
  <c r="K96"/>
  <c r="I96"/>
  <c r="H96"/>
  <c r="J96" s="1"/>
  <c r="K95"/>
  <c r="I95"/>
  <c r="H95"/>
  <c r="J95" s="1"/>
  <c r="K94"/>
  <c r="I94"/>
  <c r="H94"/>
  <c r="J94" s="1"/>
  <c r="K93"/>
  <c r="I93"/>
  <c r="H93"/>
  <c r="J93" s="1"/>
  <c r="K92"/>
  <c r="I92"/>
  <c r="H92"/>
  <c r="J92" s="1"/>
  <c r="K91"/>
  <c r="I91"/>
  <c r="H91"/>
  <c r="J91" s="1"/>
  <c r="K90"/>
  <c r="I90"/>
  <c r="H90"/>
  <c r="J90" s="1"/>
  <c r="K89"/>
  <c r="I89"/>
  <c r="H89"/>
  <c r="J89" s="1"/>
  <c r="K88"/>
  <c r="I88"/>
  <c r="H88"/>
  <c r="J88" s="1"/>
  <c r="K87"/>
  <c r="I87"/>
  <c r="H87"/>
  <c r="J87" s="1"/>
  <c r="K86"/>
  <c r="I86"/>
  <c r="H86"/>
  <c r="J86" s="1"/>
  <c r="K85"/>
  <c r="I85"/>
  <c r="H85"/>
  <c r="J85" s="1"/>
  <c r="K84"/>
  <c r="I84"/>
  <c r="H84"/>
  <c r="J84" s="1"/>
  <c r="K83"/>
  <c r="I83"/>
  <c r="H83"/>
  <c r="J83" s="1"/>
  <c r="K82"/>
  <c r="I82"/>
  <c r="H82"/>
  <c r="J82" s="1"/>
  <c r="K81"/>
  <c r="I81"/>
  <c r="H81"/>
  <c r="J81" s="1"/>
  <c r="K80"/>
  <c r="I80"/>
  <c r="H80"/>
  <c r="J80" s="1"/>
  <c r="K79"/>
  <c r="I79"/>
  <c r="H79"/>
  <c r="J79" s="1"/>
  <c r="K78"/>
  <c r="I78"/>
  <c r="H78"/>
  <c r="J78" s="1"/>
  <c r="K77"/>
  <c r="I77"/>
  <c r="H77"/>
  <c r="J77" s="1"/>
  <c r="K76"/>
  <c r="I76"/>
  <c r="H76"/>
  <c r="J76" s="1"/>
  <c r="K75"/>
  <c r="I75"/>
  <c r="H75"/>
  <c r="J75" s="1"/>
  <c r="K74"/>
  <c r="I74"/>
  <c r="H74"/>
  <c r="J74" s="1"/>
  <c r="K73"/>
  <c r="I73"/>
  <c r="H73"/>
  <c r="J73" s="1"/>
  <c r="K72"/>
  <c r="I72"/>
  <c r="H72"/>
  <c r="J72" s="1"/>
  <c r="K71"/>
  <c r="I71"/>
  <c r="H71"/>
  <c r="J71" s="1"/>
  <c r="K70"/>
  <c r="I70"/>
  <c r="H70"/>
  <c r="J70" s="1"/>
  <c r="K69"/>
  <c r="I69"/>
  <c r="H69"/>
  <c r="J69" s="1"/>
  <c r="K68"/>
  <c r="I68"/>
  <c r="H68"/>
  <c r="J68" s="1"/>
  <c r="K67"/>
  <c r="I67"/>
  <c r="H67"/>
  <c r="J67" s="1"/>
  <c r="K66"/>
  <c r="I66"/>
  <c r="H66"/>
  <c r="J66" s="1"/>
  <c r="K65"/>
  <c r="I65"/>
  <c r="H65"/>
  <c r="J65" s="1"/>
  <c r="K64"/>
  <c r="I64"/>
  <c r="H64"/>
  <c r="J64" s="1"/>
  <c r="K63"/>
  <c r="I63"/>
  <c r="H63"/>
  <c r="J63" s="1"/>
  <c r="K62"/>
  <c r="I62"/>
  <c r="H62"/>
  <c r="J62" s="1"/>
  <c r="K61"/>
  <c r="I61"/>
  <c r="H61"/>
  <c r="J61" s="1"/>
  <c r="K60"/>
  <c r="I60"/>
  <c r="H60"/>
  <c r="J60" s="1"/>
  <c r="K59"/>
  <c r="I59"/>
  <c r="H59"/>
  <c r="J59" s="1"/>
  <c r="K58"/>
  <c r="I58"/>
  <c r="H58"/>
  <c r="J58" s="1"/>
  <c r="K57"/>
  <c r="I57"/>
  <c r="H57"/>
  <c r="J57" s="1"/>
  <c r="K56"/>
  <c r="I56"/>
  <c r="H56"/>
  <c r="J56" s="1"/>
  <c r="K55"/>
  <c r="I55"/>
  <c r="H55"/>
  <c r="J55" s="1"/>
  <c r="K54"/>
  <c r="I54"/>
  <c r="H54"/>
  <c r="J54" s="1"/>
  <c r="K53"/>
  <c r="I53"/>
  <c r="H53"/>
  <c r="J53" s="1"/>
  <c r="K52"/>
  <c r="I52"/>
  <c r="H52"/>
  <c r="J52" s="1"/>
  <c r="K51"/>
  <c r="I51"/>
  <c r="H51"/>
  <c r="J51" s="1"/>
  <c r="K50"/>
  <c r="I50"/>
  <c r="H50"/>
  <c r="J50" s="1"/>
  <c r="K49"/>
  <c r="I49"/>
  <c r="H49"/>
  <c r="J49" s="1"/>
  <c r="K48"/>
  <c r="I48"/>
  <c r="H48"/>
  <c r="J48" s="1"/>
  <c r="K47"/>
  <c r="I47"/>
  <c r="H47"/>
  <c r="J47" s="1"/>
  <c r="K46"/>
  <c r="I46"/>
  <c r="H46"/>
  <c r="J46" s="1"/>
  <c r="K45"/>
  <c r="I45"/>
  <c r="H45"/>
  <c r="J45" s="1"/>
  <c r="K44"/>
  <c r="I44"/>
  <c r="H44"/>
  <c r="J44" s="1"/>
  <c r="K43"/>
  <c r="I43"/>
  <c r="H43"/>
  <c r="J43" s="1"/>
  <c r="K42"/>
  <c r="I42"/>
  <c r="H42"/>
  <c r="J42" s="1"/>
  <c r="K41"/>
  <c r="I41"/>
  <c r="H41"/>
  <c r="J41" s="1"/>
  <c r="K40"/>
  <c r="I40"/>
  <c r="H40"/>
  <c r="J40" s="1"/>
  <c r="K39"/>
  <c r="I39"/>
  <c r="H39"/>
  <c r="J39" s="1"/>
  <c r="K38"/>
  <c r="I38"/>
  <c r="H38"/>
  <c r="J38" s="1"/>
  <c r="K37"/>
  <c r="I37"/>
  <c r="H37"/>
  <c r="J37" s="1"/>
  <c r="K36"/>
  <c r="I36"/>
  <c r="H36"/>
  <c r="J36" s="1"/>
  <c r="K35"/>
  <c r="I35"/>
  <c r="H35"/>
  <c r="J35" s="1"/>
  <c r="K34"/>
  <c r="I34"/>
  <c r="H34"/>
  <c r="J34" s="1"/>
  <c r="K33"/>
  <c r="I33"/>
  <c r="H33"/>
  <c r="J33" s="1"/>
  <c r="K32"/>
  <c r="I32"/>
  <c r="H32"/>
  <c r="J32" s="1"/>
  <c r="K31"/>
  <c r="I31"/>
  <c r="H31"/>
  <c r="J31" s="1"/>
  <c r="K30"/>
  <c r="I30"/>
  <c r="H30"/>
  <c r="J30" s="1"/>
  <c r="K29"/>
  <c r="I29"/>
  <c r="H29"/>
  <c r="J29" s="1"/>
  <c r="K28"/>
  <c r="I28"/>
  <c r="H28"/>
  <c r="J28" s="1"/>
  <c r="K27"/>
  <c r="I27"/>
  <c r="H27"/>
  <c r="J27" s="1"/>
  <c r="K26"/>
  <c r="I26"/>
  <c r="H26"/>
  <c r="J26" s="1"/>
  <c r="K25"/>
  <c r="I25"/>
  <c r="H25"/>
  <c r="J25" s="1"/>
  <c r="K24"/>
  <c r="I24"/>
  <c r="H24"/>
  <c r="J24" s="1"/>
  <c r="K23"/>
  <c r="I23"/>
  <c r="H23"/>
  <c r="J23" s="1"/>
  <c r="K22"/>
  <c r="I22"/>
  <c r="H22"/>
  <c r="J22" s="1"/>
  <c r="K21"/>
  <c r="I21"/>
  <c r="H21"/>
  <c r="J21" s="1"/>
  <c r="K20"/>
  <c r="I20"/>
  <c r="H20"/>
  <c r="J20" s="1"/>
  <c r="K19"/>
  <c r="I19"/>
  <c r="H19"/>
  <c r="J19" s="1"/>
  <c r="K18"/>
  <c r="I18"/>
  <c r="H18"/>
  <c r="J18" s="1"/>
  <c r="K17"/>
  <c r="I17"/>
  <c r="H17"/>
  <c r="J17" s="1"/>
  <c r="K16"/>
  <c r="I16"/>
  <c r="H16"/>
  <c r="J16" s="1"/>
  <c r="K15"/>
  <c r="I15"/>
  <c r="H15"/>
  <c r="J15" s="1"/>
  <c r="K14"/>
  <c r="I14"/>
  <c r="H14"/>
  <c r="J14" s="1"/>
  <c r="K13"/>
  <c r="I13"/>
  <c r="H13"/>
  <c r="J13" s="1"/>
  <c r="K12"/>
  <c r="I12"/>
  <c r="H12"/>
  <c r="J12" s="1"/>
  <c r="K11"/>
  <c r="I11"/>
  <c r="H11"/>
  <c r="J11" s="1"/>
  <c r="K10"/>
  <c r="I10"/>
  <c r="H10"/>
  <c r="J10" s="1"/>
  <c r="K9"/>
  <c r="I9"/>
  <c r="H9"/>
  <c r="J9" s="1"/>
  <c r="K8"/>
  <c r="I8"/>
  <c r="H8"/>
  <c r="J8" s="1"/>
  <c r="K7"/>
  <c r="I7"/>
  <c r="H7"/>
  <c r="J7" s="1"/>
  <c r="K6"/>
  <c r="I6"/>
  <c r="I145" s="1"/>
  <c r="H6"/>
  <c r="H145" s="1"/>
  <c r="K145" l="1"/>
  <c r="K146" s="1"/>
  <c r="I146"/>
  <c r="J6"/>
  <c r="J145" s="1"/>
</calcChain>
</file>

<file path=xl/sharedStrings.xml><?xml version="1.0" encoding="utf-8"?>
<sst xmlns="http://schemas.openxmlformats.org/spreadsheetml/2006/main" count="358" uniqueCount="100">
  <si>
    <t>ІНФОРМАЦІЯ</t>
  </si>
  <si>
    <t xml:space="preserve">про стан розрахунків населенням за послуги з управління будинками та фактичні витрати підприємства </t>
  </si>
  <si>
    <t>за</t>
  </si>
  <si>
    <t>2019 року</t>
  </si>
  <si>
    <t>№ з/п</t>
  </si>
  <si>
    <t>Адреса</t>
  </si>
  <si>
    <t>№ будинку</t>
  </si>
  <si>
    <t>Заг.площа квартир, кв. м.</t>
  </si>
  <si>
    <t>Нараховане на місяць з ПДВ</t>
  </si>
  <si>
    <t>Нараховане на місяць без ПДВ</t>
  </si>
  <si>
    <t xml:space="preserve"> Б.Олійника</t>
  </si>
  <si>
    <t>151 стрелецькоі дівізіі</t>
  </si>
  <si>
    <t>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</si>
  <si>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</si>
  <si>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</si>
  <si>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</si>
  <si>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</si>
  <si>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</si>
  <si>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</si>
  <si>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</si>
  <si>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</si>
  <si>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</si>
  <si>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</si>
  <si>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</si>
  <si>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</si>
  <si>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</si>
  <si>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</si>
  <si>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</si>
  <si>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</si>
  <si>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</si>
  <si>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</si>
  <si>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</si>
  <si>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</si>
  <si>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</si>
  <si>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</si>
  <si>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</si>
  <si>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</si>
  <si>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</si>
  <si>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</si>
  <si>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</si>
  <si>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</si>
  <si>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</si>
  <si>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</si>
  <si>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</si>
  <si>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</si>
  <si>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</si>
  <si>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</si>
  <si>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</si>
  <si>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</si>
  <si>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</si>
  <si>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</si>
  <si>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</si>
  <si>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</si>
  <si>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</si>
  <si>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</si>
  <si>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</si>
  <si>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</si>
  <si>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</si>
  <si>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Цілинна</t>
  </si>
  <si>
    <t>35а</t>
  </si>
  <si>
    <t>Центральна</t>
  </si>
  <si>
    <t>Шекінська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</si>
  <si>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</si>
  <si>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</si>
  <si>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</si>
  <si>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</si>
  <si>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</si>
  <si>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</si>
  <si>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</si>
  <si>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</si>
  <si>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пр-ок Гвардійський</t>
  </si>
  <si>
    <t>пр-ок Народний</t>
  </si>
  <si>
    <t>% відшкодування</t>
  </si>
  <si>
    <t>Зведена таблиця з фактичних витрат по видам послуг за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</si>
  <si>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</si>
  <si>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</si>
  <si>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</si>
  <si>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</si>
  <si>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</si>
  <si>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</si>
  <si>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</si>
  <si>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</si>
  <si>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</si>
  <si>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</si>
  <si>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</si>
  <si>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</si>
  <si>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</si>
  <si>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</si>
  <si>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</si>
  <si>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</si>
  <si>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</si>
  <si>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</si>
  <si>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>Інтернаціональна</t>
  </si>
  <si>
    <t>74а</t>
  </si>
  <si>
    <t>Заборгованість (+), переплата (-) на 01.06.19</t>
  </si>
  <si>
    <t>травень</t>
  </si>
  <si>
    <t>Заборгованість на 01.05.19</t>
  </si>
  <si>
    <t>сплачено за травень 2019р.       з ПДВ</t>
  </si>
  <si>
    <t>сплачено за травень 2019р. без ПДВ</t>
  </si>
  <si>
    <t>Фактичні витрати за травень 19 р.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</si>
</sst>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0.0000"/>
    <numFmt numFmtId="166" formatCode="_(* #,##0.00_);_(* \(#,##0.00\);_(* &quot;-&quot;??_);_(@_)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4" fillId="0" borderId="0"/>
    <xf numFmtId="0" fontId="23" fillId="0" borderId="0" applyNumberFormat="0" applyFont="0" applyFill="0" applyBorder="0" applyAlignment="0" applyProtection="0">
      <alignment vertical="top"/>
    </xf>
    <xf numFmtId="0" fontId="2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2" fillId="0" borderId="0"/>
    <xf numFmtId="0" fontId="2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3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1" applyFont="1"/>
    <xf numFmtId="0" fontId="2" fillId="0" borderId="0" xfId="1"/>
    <xf numFmtId="0" fontId="3" fillId="0" borderId="0" xfId="1" applyFont="1"/>
    <xf numFmtId="0" fontId="3" fillId="0" borderId="0" xfId="1" applyFont="1" applyFill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Fill="1"/>
    <xf numFmtId="0" fontId="5" fillId="0" borderId="0" xfId="1" applyFont="1" applyFill="1"/>
    <xf numFmtId="0" fontId="6" fillId="0" borderId="3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textRotation="90" wrapText="1"/>
    </xf>
    <xf numFmtId="0" fontId="9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/>
    </xf>
    <xf numFmtId="0" fontId="4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164" fontId="5" fillId="0" borderId="4" xfId="0" applyNumberFormat="1" applyFont="1" applyBorder="1"/>
    <xf numFmtId="0" fontId="5" fillId="0" borderId="5" xfId="1" applyFont="1" applyFill="1" applyBorder="1" applyAlignment="1">
      <alignment horizontal="center" wrapText="1"/>
    </xf>
    <xf numFmtId="3" fontId="5" fillId="0" borderId="6" xfId="1" applyNumberFormat="1" applyFont="1" applyBorder="1" applyAlignment="1">
      <alignment horizontal="center" wrapText="1"/>
    </xf>
    <xf numFmtId="0" fontId="11" fillId="0" borderId="5" xfId="1" applyFont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center" wrapText="1"/>
    </xf>
    <xf numFmtId="0" fontId="5" fillId="5" borderId="5" xfId="1" applyFont="1" applyFill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49" fontId="5" fillId="0" borderId="4" xfId="1" applyNumberFormat="1" applyFont="1" applyBorder="1" applyAlignment="1">
      <alignment horizontal="center" wrapText="1"/>
    </xf>
    <xf numFmtId="0" fontId="5" fillId="6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left" wrapText="1"/>
    </xf>
    <xf numFmtId="0" fontId="9" fillId="0" borderId="4" xfId="1" applyFont="1" applyFill="1" applyBorder="1" applyAlignment="1">
      <alignment horizontal="center"/>
    </xf>
    <xf numFmtId="4" fontId="12" fillId="0" borderId="1" xfId="1" applyNumberFormat="1" applyFont="1" applyFill="1" applyBorder="1" applyAlignment="1">
      <alignment horizontal="center"/>
    </xf>
    <xf numFmtId="0" fontId="9" fillId="4" borderId="4" xfId="1" applyFont="1" applyFill="1" applyBorder="1"/>
    <xf numFmtId="0" fontId="5" fillId="0" borderId="4" xfId="1" applyFont="1" applyFill="1" applyBorder="1"/>
    <xf numFmtId="0" fontId="5" fillId="0" borderId="3" xfId="1" applyFont="1" applyFill="1" applyBorder="1"/>
    <xf numFmtId="2" fontId="5" fillId="0" borderId="0" xfId="1" applyNumberFormat="1" applyFont="1"/>
    <xf numFmtId="0" fontId="2" fillId="0" borderId="0" xfId="1" applyFill="1"/>
    <xf numFmtId="2" fontId="5" fillId="0" borderId="7" xfId="1" applyNumberFormat="1" applyFont="1" applyFill="1" applyBorder="1"/>
    <xf numFmtId="0" fontId="5" fillId="0" borderId="4" xfId="1" applyFont="1" applyBorder="1"/>
    <xf numFmtId="4" fontId="9" fillId="0" borderId="0" xfId="1" applyNumberFormat="1" applyFont="1" applyBorder="1"/>
    <xf numFmtId="0" fontId="13" fillId="0" borderId="8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0" fontId="13" fillId="0" borderId="0" xfId="1" applyFont="1"/>
    <xf numFmtId="0" fontId="15" fillId="4" borderId="4" xfId="1" applyFont="1" applyFill="1" applyBorder="1" applyAlignment="1">
      <alignment horizontal="center" vertical="center" wrapText="1" readingOrder="1"/>
    </xf>
    <xf numFmtId="0" fontId="18" fillId="4" borderId="4" xfId="1" applyFont="1" applyFill="1" applyBorder="1" applyAlignment="1">
      <alignment horizontal="center" vertical="center" wrapText="1" readingOrder="1"/>
    </xf>
    <xf numFmtId="0" fontId="18" fillId="3" borderId="4" xfId="1" applyFont="1" applyFill="1" applyBorder="1" applyAlignment="1">
      <alignment horizontal="center" vertical="center" wrapText="1" readingOrder="1"/>
    </xf>
    <xf numFmtId="0" fontId="15" fillId="0" borderId="4" xfId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/>
    <xf numFmtId="164" fontId="5" fillId="4" borderId="4" xfId="0" applyNumberFormat="1" applyFont="1" applyFill="1" applyBorder="1"/>
    <xf numFmtId="165" fontId="5" fillId="4" borderId="4" xfId="0" applyNumberFormat="1" applyFont="1" applyFill="1" applyBorder="1"/>
    <xf numFmtId="165" fontId="19" fillId="0" borderId="4" xfId="0" applyNumberFormat="1" applyFont="1" applyBorder="1"/>
    <xf numFmtId="164" fontId="19" fillId="0" borderId="4" xfId="1" applyNumberFormat="1" applyFont="1" applyFill="1" applyBorder="1" applyAlignment="1">
      <alignment horizontal="center"/>
    </xf>
    <xf numFmtId="164" fontId="20" fillId="0" borderId="4" xfId="0" applyNumberFormat="1" applyFont="1" applyBorder="1"/>
    <xf numFmtId="164" fontId="9" fillId="7" borderId="4" xfId="0" applyNumberFormat="1" applyFont="1" applyFill="1" applyBorder="1"/>
    <xf numFmtId="164" fontId="9" fillId="0" borderId="4" xfId="0" applyNumberFormat="1" applyFont="1" applyBorder="1"/>
    <xf numFmtId="2" fontId="19" fillId="0" borderId="5" xfId="0" applyNumberFormat="1" applyFont="1" applyBorder="1" applyAlignment="1">
      <alignment horizontal="center" vertical="top" wrapText="1"/>
    </xf>
    <xf numFmtId="165" fontId="5" fillId="0" borderId="5" xfId="0" applyNumberFormat="1" applyFont="1" applyBorder="1"/>
    <xf numFmtId="165" fontId="19" fillId="0" borderId="5" xfId="0" applyNumberFormat="1" applyFont="1" applyBorder="1"/>
    <xf numFmtId="0" fontId="15" fillId="0" borderId="5" xfId="1" applyFont="1" applyBorder="1" applyAlignment="1">
      <alignment horizontal="left" wrapText="1"/>
    </xf>
    <xf numFmtId="165" fontId="19" fillId="0" borderId="5" xfId="0" applyNumberFormat="1" applyFont="1" applyFill="1" applyBorder="1"/>
    <xf numFmtId="165" fontId="5" fillId="0" borderId="5" xfId="0" applyNumberFormat="1" applyFont="1" applyFill="1" applyBorder="1"/>
    <xf numFmtId="2" fontId="19" fillId="0" borderId="5" xfId="0" applyNumberFormat="1" applyFont="1" applyFill="1" applyBorder="1" applyAlignment="1">
      <alignment horizontal="center" vertical="top" wrapText="1"/>
    </xf>
    <xf numFmtId="0" fontId="6" fillId="8" borderId="4" xfId="1" applyFont="1" applyFill="1" applyBorder="1" applyAlignment="1">
      <alignment horizontal="center"/>
    </xf>
    <xf numFmtId="0" fontId="5" fillId="8" borderId="5" xfId="1" applyFont="1" applyFill="1" applyBorder="1" applyAlignment="1">
      <alignment horizontal="left" wrapText="1"/>
    </xf>
    <xf numFmtId="0" fontId="5" fillId="8" borderId="6" xfId="1" applyFont="1" applyFill="1" applyBorder="1" applyAlignment="1">
      <alignment horizontal="center" wrapText="1"/>
    </xf>
    <xf numFmtId="0" fontId="5" fillId="8" borderId="5" xfId="1" applyFont="1" applyFill="1" applyBorder="1" applyAlignment="1">
      <alignment horizontal="center" wrapText="1"/>
    </xf>
    <xf numFmtId="2" fontId="19" fillId="8" borderId="5" xfId="0" applyNumberFormat="1" applyFont="1" applyFill="1" applyBorder="1" applyAlignment="1">
      <alignment horizontal="center" vertical="top" wrapText="1"/>
    </xf>
    <xf numFmtId="164" fontId="5" fillId="8" borderId="4" xfId="0" applyNumberFormat="1" applyFont="1" applyFill="1" applyBorder="1"/>
    <xf numFmtId="165" fontId="5" fillId="8" borderId="4" xfId="0" applyNumberFormat="1" applyFont="1" applyFill="1" applyBorder="1"/>
    <xf numFmtId="164" fontId="5" fillId="8" borderId="5" xfId="0" applyNumberFormat="1" applyFont="1" applyFill="1" applyBorder="1"/>
    <xf numFmtId="2" fontId="19" fillId="8" borderId="5" xfId="0" applyNumberFormat="1" applyFont="1" applyFill="1" applyBorder="1"/>
    <xf numFmtId="2" fontId="19" fillId="8" borderId="4" xfId="1" applyNumberFormat="1" applyFont="1" applyFill="1" applyBorder="1" applyAlignment="1">
      <alignment horizontal="center"/>
    </xf>
    <xf numFmtId="164" fontId="9" fillId="8" borderId="4" xfId="0" applyNumberFormat="1" applyFont="1" applyFill="1" applyBorder="1"/>
    <xf numFmtId="165" fontId="19" fillId="8" borderId="5" xfId="0" applyNumberFormat="1" applyFont="1" applyFill="1" applyBorder="1"/>
    <xf numFmtId="164" fontId="19" fillId="8" borderId="4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vertical="top" wrapText="1"/>
    </xf>
    <xf numFmtId="165" fontId="5" fillId="8" borderId="5" xfId="0" applyNumberFormat="1" applyFont="1" applyFill="1" applyBorder="1"/>
    <xf numFmtId="2" fontId="19" fillId="9" borderId="4" xfId="0" applyNumberFormat="1" applyFont="1" applyFill="1" applyBorder="1" applyAlignment="1">
      <alignment horizontal="center"/>
    </xf>
    <xf numFmtId="164" fontId="19" fillId="8" borderId="4" xfId="0" applyNumberFormat="1" applyFont="1" applyFill="1" applyBorder="1" applyAlignment="1">
      <alignment horizontal="center"/>
    </xf>
    <xf numFmtId="49" fontId="5" fillId="0" borderId="6" xfId="1" applyNumberFormat="1" applyFont="1" applyBorder="1" applyAlignment="1">
      <alignment horizontal="center" wrapText="1"/>
    </xf>
    <xf numFmtId="0" fontId="19" fillId="0" borderId="5" xfId="1" applyFont="1" applyFill="1" applyBorder="1" applyAlignment="1">
      <alignment horizontal="center" wrapText="1"/>
    </xf>
    <xf numFmtId="0" fontId="19" fillId="8" borderId="5" xfId="1" applyFont="1" applyFill="1" applyBorder="1" applyAlignment="1">
      <alignment horizontal="center" wrapText="1"/>
    </xf>
    <xf numFmtId="164" fontId="19" fillId="8" borderId="5" xfId="0" applyNumberFormat="1" applyFont="1" applyFill="1" applyBorder="1"/>
    <xf numFmtId="164" fontId="19" fillId="9" borderId="4" xfId="0" applyNumberFormat="1" applyFont="1" applyFill="1" applyBorder="1" applyAlignment="1">
      <alignment horizontal="center"/>
    </xf>
    <xf numFmtId="164" fontId="19" fillId="0" borderId="5" xfId="0" applyNumberFormat="1" applyFont="1" applyBorder="1"/>
    <xf numFmtId="4" fontId="21" fillId="0" borderId="1" xfId="1" applyNumberFormat="1" applyFont="1" applyFill="1" applyBorder="1" applyAlignment="1">
      <alignment horizontal="center"/>
    </xf>
    <xf numFmtId="4" fontId="21" fillId="7" borderId="1" xfId="1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 wrapText="1"/>
    </xf>
    <xf numFmtId="0" fontId="5" fillId="0" borderId="0" xfId="1" applyFont="1" applyFill="1" applyBorder="1"/>
    <xf numFmtId="0" fontId="9" fillId="0" borderId="0" xfId="1" applyFont="1"/>
    <xf numFmtId="164" fontId="9" fillId="0" borderId="0" xfId="1" applyNumberFormat="1" applyFont="1"/>
    <xf numFmtId="4" fontId="21" fillId="0" borderId="0" xfId="1" applyNumberFormat="1" applyFont="1" applyBorder="1"/>
    <xf numFmtId="0" fontId="4" fillId="4" borderId="4" xfId="1" applyFont="1" applyFill="1" applyBorder="1"/>
    <xf numFmtId="2" fontId="5" fillId="0" borderId="4" xfId="1" applyNumberFormat="1" applyFont="1" applyFill="1" applyBorder="1"/>
    <xf numFmtId="0" fontId="5" fillId="4" borderId="4" xfId="1" applyFont="1" applyFill="1" applyBorder="1"/>
    <xf numFmtId="2" fontId="4" fillId="4" borderId="4" xfId="1" applyNumberFormat="1" applyFont="1" applyFill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5" fillId="7" borderId="3" xfId="0" applyFont="1" applyFill="1" applyBorder="1" applyAlignment="1">
      <alignment horizontal="center" vertical="center" textRotation="90" wrapText="1"/>
    </xf>
    <xf numFmtId="0" fontId="15" fillId="7" borderId="5" xfId="0" applyFont="1" applyFill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 readingOrder="1"/>
    </xf>
    <xf numFmtId="0" fontId="17" fillId="0" borderId="5" xfId="1" applyFont="1" applyBorder="1" applyAlignment="1">
      <alignment horizontal="center" vertical="center" textRotation="90" wrapText="1" readingOrder="1"/>
    </xf>
    <xf numFmtId="0" fontId="12" fillId="0" borderId="3" xfId="1" applyFont="1" applyBorder="1" applyAlignment="1">
      <alignment horizontal="center" vertical="center" textRotation="90" wrapText="1" readingOrder="1"/>
    </xf>
    <xf numFmtId="0" fontId="12" fillId="0" borderId="5" xfId="1" applyFont="1" applyBorder="1" applyAlignment="1">
      <alignment horizontal="center" vertical="center" textRotation="90" wrapText="1" readingOrder="1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</cellXfs>
  <cellStyles count="60">
    <cellStyle name="Гиперссылка 2" xfId="2"/>
    <cellStyle name="Звичайний_Аркуш1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8 2" xfId="13"/>
    <cellStyle name="Обычный 19" xfId="14"/>
    <cellStyle name="Обычный 2" xfId="15"/>
    <cellStyle name="Обычный 2 2" xfId="16"/>
    <cellStyle name="Обычный 2 2 2" xfId="17"/>
    <cellStyle name="Обычный 2 2 3" xfId="1"/>
    <cellStyle name="Обычный 2 3" xfId="18"/>
    <cellStyle name="Обычный 2 4" xfId="19"/>
    <cellStyle name="Обычный 2 5" xfId="20"/>
    <cellStyle name="Обычный 2 5 2" xfId="21"/>
    <cellStyle name="Обычный 2 6" xfId="22"/>
    <cellStyle name="Обычный 2 7" xfId="23"/>
    <cellStyle name="Обычный 2 8" xfId="24"/>
    <cellStyle name="Обычный 20" xfId="25"/>
    <cellStyle name="Обычный 21" xfId="26"/>
    <cellStyle name="Обычный 22" xfId="27"/>
    <cellStyle name="Обычный 23" xfId="2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5"/>
    <cellStyle name="Обычный 3 2" xfId="36"/>
    <cellStyle name="Обычный 30" xfId="37"/>
    <cellStyle name="Обычный 30 2" xfId="38"/>
    <cellStyle name="Обычный 31" xfId="39"/>
    <cellStyle name="Обычный 32" xfId="40"/>
    <cellStyle name="Обычный 33" xfId="41"/>
    <cellStyle name="Обычный 34" xfId="42"/>
    <cellStyle name="Обычный 4" xfId="43"/>
    <cellStyle name="Обычный 4 2" xfId="44"/>
    <cellStyle name="Обычный 4 2 2" xfId="45"/>
    <cellStyle name="Обычный 4 3" xfId="46"/>
    <cellStyle name="Обычный 4 4" xfId="47"/>
    <cellStyle name="Обычный 5" xfId="48"/>
    <cellStyle name="Обычный 5 2" xfId="49"/>
    <cellStyle name="Обычный 6" xfId="50"/>
    <cellStyle name="Обычный 6 2" xfId="51"/>
    <cellStyle name="Обычный 7" xfId="52"/>
    <cellStyle name="Обычный 8" xfId="53"/>
    <cellStyle name="Обычный 9" xfId="54"/>
    <cellStyle name="Процентный 2" xfId="55"/>
    <cellStyle name="Процентный 2 2" xfId="56"/>
    <cellStyle name="Тысячи [0]_Лист1 (2)" xfId="57"/>
    <cellStyle name="Тысячи_Лист1 (2)" xfId="58"/>
    <cellStyle name="Финансовый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tabSelected="1" zoomScaleNormal="130" workbookViewId="0">
      <selection activeCell="N132" sqref="N132"/>
    </sheetView>
  </sheetViews>
  <sheetFormatPr defaultRowHeight="12.75"/>
  <cols>
    <col min="1" max="1" width="3.85546875" style="5" customWidth="1"/>
    <col min="2" max="2" width="19.5703125" style="5" customWidth="1"/>
    <col min="3" max="3" width="6" style="5" customWidth="1"/>
    <col min="4" max="4" width="8" style="5" customWidth="1"/>
    <col min="5" max="5" width="9.140625" style="5" customWidth="1"/>
    <col min="6" max="6" width="7.85546875" style="8" customWidth="1"/>
    <col min="7" max="7" width="8.140625" style="7" customWidth="1"/>
    <col min="8" max="9" width="8" style="8" customWidth="1"/>
    <col min="10" max="10" width="8" style="5" customWidth="1"/>
    <col min="11" max="11" width="9.5703125" style="5" customWidth="1"/>
    <col min="12" max="15" width="9.140625" style="1"/>
    <col min="16" max="239" width="9.140625" style="2"/>
    <col min="240" max="240" width="3.85546875" style="2" customWidth="1"/>
    <col min="241" max="241" width="17" style="2" customWidth="1"/>
    <col min="242" max="243" width="6.42578125" style="2" customWidth="1"/>
    <col min="244" max="247" width="8" style="2" customWidth="1"/>
    <col min="248" max="248" width="7.85546875" style="2" customWidth="1"/>
    <col min="249" max="249" width="6.85546875" style="2" customWidth="1"/>
    <col min="250" max="250" width="7.85546875" style="2" customWidth="1"/>
    <col min="251" max="251" width="9.140625" style="2"/>
    <col min="252" max="253" width="6.85546875" style="2" customWidth="1"/>
    <col min="254" max="254" width="8.5703125" style="2" customWidth="1"/>
    <col min="255" max="495" width="9.140625" style="2"/>
    <col min="496" max="496" width="3.85546875" style="2" customWidth="1"/>
    <col min="497" max="497" width="17" style="2" customWidth="1"/>
    <col min="498" max="499" width="6.42578125" style="2" customWidth="1"/>
    <col min="500" max="503" width="8" style="2" customWidth="1"/>
    <col min="504" max="504" width="7.85546875" style="2" customWidth="1"/>
    <col min="505" max="505" width="6.85546875" style="2" customWidth="1"/>
    <col min="506" max="506" width="7.85546875" style="2" customWidth="1"/>
    <col min="507" max="507" width="9.140625" style="2"/>
    <col min="508" max="509" width="6.85546875" style="2" customWidth="1"/>
    <col min="510" max="510" width="8.5703125" style="2" customWidth="1"/>
    <col min="511" max="751" width="9.140625" style="2"/>
    <col min="752" max="752" width="3.85546875" style="2" customWidth="1"/>
    <col min="753" max="753" width="17" style="2" customWidth="1"/>
    <col min="754" max="755" width="6.42578125" style="2" customWidth="1"/>
    <col min="756" max="759" width="8" style="2" customWidth="1"/>
    <col min="760" max="760" width="7.85546875" style="2" customWidth="1"/>
    <col min="761" max="761" width="6.85546875" style="2" customWidth="1"/>
    <col min="762" max="762" width="7.85546875" style="2" customWidth="1"/>
    <col min="763" max="763" width="9.140625" style="2"/>
    <col min="764" max="765" width="6.85546875" style="2" customWidth="1"/>
    <col min="766" max="766" width="8.5703125" style="2" customWidth="1"/>
    <col min="767" max="1007" width="9.140625" style="2"/>
    <col min="1008" max="1008" width="3.85546875" style="2" customWidth="1"/>
    <col min="1009" max="1009" width="17" style="2" customWidth="1"/>
    <col min="1010" max="1011" width="6.42578125" style="2" customWidth="1"/>
    <col min="1012" max="1015" width="8" style="2" customWidth="1"/>
    <col min="1016" max="1016" width="7.85546875" style="2" customWidth="1"/>
    <col min="1017" max="1017" width="6.85546875" style="2" customWidth="1"/>
    <col min="1018" max="1018" width="7.85546875" style="2" customWidth="1"/>
    <col min="1019" max="1019" width="9.140625" style="2"/>
    <col min="1020" max="1021" width="6.85546875" style="2" customWidth="1"/>
    <col min="1022" max="1022" width="8.5703125" style="2" customWidth="1"/>
    <col min="1023" max="1263" width="9.140625" style="2"/>
    <col min="1264" max="1264" width="3.85546875" style="2" customWidth="1"/>
    <col min="1265" max="1265" width="17" style="2" customWidth="1"/>
    <col min="1266" max="1267" width="6.42578125" style="2" customWidth="1"/>
    <col min="1268" max="1271" width="8" style="2" customWidth="1"/>
    <col min="1272" max="1272" width="7.85546875" style="2" customWidth="1"/>
    <col min="1273" max="1273" width="6.85546875" style="2" customWidth="1"/>
    <col min="1274" max="1274" width="7.85546875" style="2" customWidth="1"/>
    <col min="1275" max="1275" width="9.140625" style="2"/>
    <col min="1276" max="1277" width="6.85546875" style="2" customWidth="1"/>
    <col min="1278" max="1278" width="8.5703125" style="2" customWidth="1"/>
    <col min="1279" max="1519" width="9.140625" style="2"/>
    <col min="1520" max="1520" width="3.85546875" style="2" customWidth="1"/>
    <col min="1521" max="1521" width="17" style="2" customWidth="1"/>
    <col min="1522" max="1523" width="6.42578125" style="2" customWidth="1"/>
    <col min="1524" max="1527" width="8" style="2" customWidth="1"/>
    <col min="1528" max="1528" width="7.85546875" style="2" customWidth="1"/>
    <col min="1529" max="1529" width="6.85546875" style="2" customWidth="1"/>
    <col min="1530" max="1530" width="7.85546875" style="2" customWidth="1"/>
    <col min="1531" max="1531" width="9.140625" style="2"/>
    <col min="1532" max="1533" width="6.85546875" style="2" customWidth="1"/>
    <col min="1534" max="1534" width="8.5703125" style="2" customWidth="1"/>
    <col min="1535" max="1775" width="9.140625" style="2"/>
    <col min="1776" max="1776" width="3.85546875" style="2" customWidth="1"/>
    <col min="1777" max="1777" width="17" style="2" customWidth="1"/>
    <col min="1778" max="1779" width="6.42578125" style="2" customWidth="1"/>
    <col min="1780" max="1783" width="8" style="2" customWidth="1"/>
    <col min="1784" max="1784" width="7.85546875" style="2" customWidth="1"/>
    <col min="1785" max="1785" width="6.85546875" style="2" customWidth="1"/>
    <col min="1786" max="1786" width="7.85546875" style="2" customWidth="1"/>
    <col min="1787" max="1787" width="9.140625" style="2"/>
    <col min="1788" max="1789" width="6.85546875" style="2" customWidth="1"/>
    <col min="1790" max="1790" width="8.5703125" style="2" customWidth="1"/>
    <col min="1791" max="2031" width="9.140625" style="2"/>
    <col min="2032" max="2032" width="3.85546875" style="2" customWidth="1"/>
    <col min="2033" max="2033" width="17" style="2" customWidth="1"/>
    <col min="2034" max="2035" width="6.42578125" style="2" customWidth="1"/>
    <col min="2036" max="2039" width="8" style="2" customWidth="1"/>
    <col min="2040" max="2040" width="7.85546875" style="2" customWidth="1"/>
    <col min="2041" max="2041" width="6.85546875" style="2" customWidth="1"/>
    <col min="2042" max="2042" width="7.85546875" style="2" customWidth="1"/>
    <col min="2043" max="2043" width="9.140625" style="2"/>
    <col min="2044" max="2045" width="6.85546875" style="2" customWidth="1"/>
    <col min="2046" max="2046" width="8.5703125" style="2" customWidth="1"/>
    <col min="2047" max="2287" width="9.140625" style="2"/>
    <col min="2288" max="2288" width="3.85546875" style="2" customWidth="1"/>
    <col min="2289" max="2289" width="17" style="2" customWidth="1"/>
    <col min="2290" max="2291" width="6.42578125" style="2" customWidth="1"/>
    <col min="2292" max="2295" width="8" style="2" customWidth="1"/>
    <col min="2296" max="2296" width="7.85546875" style="2" customWidth="1"/>
    <col min="2297" max="2297" width="6.85546875" style="2" customWidth="1"/>
    <col min="2298" max="2298" width="7.85546875" style="2" customWidth="1"/>
    <col min="2299" max="2299" width="9.140625" style="2"/>
    <col min="2300" max="2301" width="6.85546875" style="2" customWidth="1"/>
    <col min="2302" max="2302" width="8.5703125" style="2" customWidth="1"/>
    <col min="2303" max="2543" width="9.140625" style="2"/>
    <col min="2544" max="2544" width="3.85546875" style="2" customWidth="1"/>
    <col min="2545" max="2545" width="17" style="2" customWidth="1"/>
    <col min="2546" max="2547" width="6.42578125" style="2" customWidth="1"/>
    <col min="2548" max="2551" width="8" style="2" customWidth="1"/>
    <col min="2552" max="2552" width="7.85546875" style="2" customWidth="1"/>
    <col min="2553" max="2553" width="6.85546875" style="2" customWidth="1"/>
    <col min="2554" max="2554" width="7.85546875" style="2" customWidth="1"/>
    <col min="2555" max="2555" width="9.140625" style="2"/>
    <col min="2556" max="2557" width="6.85546875" style="2" customWidth="1"/>
    <col min="2558" max="2558" width="8.5703125" style="2" customWidth="1"/>
    <col min="2559" max="2799" width="9.140625" style="2"/>
    <col min="2800" max="2800" width="3.85546875" style="2" customWidth="1"/>
    <col min="2801" max="2801" width="17" style="2" customWidth="1"/>
    <col min="2802" max="2803" width="6.42578125" style="2" customWidth="1"/>
    <col min="2804" max="2807" width="8" style="2" customWidth="1"/>
    <col min="2808" max="2808" width="7.85546875" style="2" customWidth="1"/>
    <col min="2809" max="2809" width="6.85546875" style="2" customWidth="1"/>
    <col min="2810" max="2810" width="7.85546875" style="2" customWidth="1"/>
    <col min="2811" max="2811" width="9.140625" style="2"/>
    <col min="2812" max="2813" width="6.85546875" style="2" customWidth="1"/>
    <col min="2814" max="2814" width="8.5703125" style="2" customWidth="1"/>
    <col min="2815" max="3055" width="9.140625" style="2"/>
    <col min="3056" max="3056" width="3.85546875" style="2" customWidth="1"/>
    <col min="3057" max="3057" width="17" style="2" customWidth="1"/>
    <col min="3058" max="3059" width="6.42578125" style="2" customWidth="1"/>
    <col min="3060" max="3063" width="8" style="2" customWidth="1"/>
    <col min="3064" max="3064" width="7.85546875" style="2" customWidth="1"/>
    <col min="3065" max="3065" width="6.85546875" style="2" customWidth="1"/>
    <col min="3066" max="3066" width="7.85546875" style="2" customWidth="1"/>
    <col min="3067" max="3067" width="9.140625" style="2"/>
    <col min="3068" max="3069" width="6.85546875" style="2" customWidth="1"/>
    <col min="3070" max="3070" width="8.5703125" style="2" customWidth="1"/>
    <col min="3071" max="3311" width="9.140625" style="2"/>
    <col min="3312" max="3312" width="3.85546875" style="2" customWidth="1"/>
    <col min="3313" max="3313" width="17" style="2" customWidth="1"/>
    <col min="3314" max="3315" width="6.42578125" style="2" customWidth="1"/>
    <col min="3316" max="3319" width="8" style="2" customWidth="1"/>
    <col min="3320" max="3320" width="7.85546875" style="2" customWidth="1"/>
    <col min="3321" max="3321" width="6.85546875" style="2" customWidth="1"/>
    <col min="3322" max="3322" width="7.85546875" style="2" customWidth="1"/>
    <col min="3323" max="3323" width="9.140625" style="2"/>
    <col min="3324" max="3325" width="6.85546875" style="2" customWidth="1"/>
    <col min="3326" max="3326" width="8.5703125" style="2" customWidth="1"/>
    <col min="3327" max="3567" width="9.140625" style="2"/>
    <col min="3568" max="3568" width="3.85546875" style="2" customWidth="1"/>
    <col min="3569" max="3569" width="17" style="2" customWidth="1"/>
    <col min="3570" max="3571" width="6.42578125" style="2" customWidth="1"/>
    <col min="3572" max="3575" width="8" style="2" customWidth="1"/>
    <col min="3576" max="3576" width="7.85546875" style="2" customWidth="1"/>
    <col min="3577" max="3577" width="6.85546875" style="2" customWidth="1"/>
    <col min="3578" max="3578" width="7.85546875" style="2" customWidth="1"/>
    <col min="3579" max="3579" width="9.140625" style="2"/>
    <col min="3580" max="3581" width="6.85546875" style="2" customWidth="1"/>
    <col min="3582" max="3582" width="8.5703125" style="2" customWidth="1"/>
    <col min="3583" max="3823" width="9.140625" style="2"/>
    <col min="3824" max="3824" width="3.85546875" style="2" customWidth="1"/>
    <col min="3825" max="3825" width="17" style="2" customWidth="1"/>
    <col min="3826" max="3827" width="6.42578125" style="2" customWidth="1"/>
    <col min="3828" max="3831" width="8" style="2" customWidth="1"/>
    <col min="3832" max="3832" width="7.85546875" style="2" customWidth="1"/>
    <col min="3833" max="3833" width="6.85546875" style="2" customWidth="1"/>
    <col min="3834" max="3834" width="7.85546875" style="2" customWidth="1"/>
    <col min="3835" max="3835" width="9.140625" style="2"/>
    <col min="3836" max="3837" width="6.85546875" style="2" customWidth="1"/>
    <col min="3838" max="3838" width="8.5703125" style="2" customWidth="1"/>
    <col min="3839" max="4079" width="9.140625" style="2"/>
    <col min="4080" max="4080" width="3.85546875" style="2" customWidth="1"/>
    <col min="4081" max="4081" width="17" style="2" customWidth="1"/>
    <col min="4082" max="4083" width="6.42578125" style="2" customWidth="1"/>
    <col min="4084" max="4087" width="8" style="2" customWidth="1"/>
    <col min="4088" max="4088" width="7.85546875" style="2" customWidth="1"/>
    <col min="4089" max="4089" width="6.85546875" style="2" customWidth="1"/>
    <col min="4090" max="4090" width="7.85546875" style="2" customWidth="1"/>
    <col min="4091" max="4091" width="9.140625" style="2"/>
    <col min="4092" max="4093" width="6.85546875" style="2" customWidth="1"/>
    <col min="4094" max="4094" width="8.5703125" style="2" customWidth="1"/>
    <col min="4095" max="4335" width="9.140625" style="2"/>
    <col min="4336" max="4336" width="3.85546875" style="2" customWidth="1"/>
    <col min="4337" max="4337" width="17" style="2" customWidth="1"/>
    <col min="4338" max="4339" width="6.42578125" style="2" customWidth="1"/>
    <col min="4340" max="4343" width="8" style="2" customWidth="1"/>
    <col min="4344" max="4344" width="7.85546875" style="2" customWidth="1"/>
    <col min="4345" max="4345" width="6.85546875" style="2" customWidth="1"/>
    <col min="4346" max="4346" width="7.85546875" style="2" customWidth="1"/>
    <col min="4347" max="4347" width="9.140625" style="2"/>
    <col min="4348" max="4349" width="6.85546875" style="2" customWidth="1"/>
    <col min="4350" max="4350" width="8.5703125" style="2" customWidth="1"/>
    <col min="4351" max="4591" width="9.140625" style="2"/>
    <col min="4592" max="4592" width="3.85546875" style="2" customWidth="1"/>
    <col min="4593" max="4593" width="17" style="2" customWidth="1"/>
    <col min="4594" max="4595" width="6.42578125" style="2" customWidth="1"/>
    <col min="4596" max="4599" width="8" style="2" customWidth="1"/>
    <col min="4600" max="4600" width="7.85546875" style="2" customWidth="1"/>
    <col min="4601" max="4601" width="6.85546875" style="2" customWidth="1"/>
    <col min="4602" max="4602" width="7.85546875" style="2" customWidth="1"/>
    <col min="4603" max="4603" width="9.140625" style="2"/>
    <col min="4604" max="4605" width="6.85546875" style="2" customWidth="1"/>
    <col min="4606" max="4606" width="8.5703125" style="2" customWidth="1"/>
    <col min="4607" max="4847" width="9.140625" style="2"/>
    <col min="4848" max="4848" width="3.85546875" style="2" customWidth="1"/>
    <col min="4849" max="4849" width="17" style="2" customWidth="1"/>
    <col min="4850" max="4851" width="6.42578125" style="2" customWidth="1"/>
    <col min="4852" max="4855" width="8" style="2" customWidth="1"/>
    <col min="4856" max="4856" width="7.85546875" style="2" customWidth="1"/>
    <col min="4857" max="4857" width="6.85546875" style="2" customWidth="1"/>
    <col min="4858" max="4858" width="7.85546875" style="2" customWidth="1"/>
    <col min="4859" max="4859" width="9.140625" style="2"/>
    <col min="4860" max="4861" width="6.85546875" style="2" customWidth="1"/>
    <col min="4862" max="4862" width="8.5703125" style="2" customWidth="1"/>
    <col min="4863" max="5103" width="9.140625" style="2"/>
    <col min="5104" max="5104" width="3.85546875" style="2" customWidth="1"/>
    <col min="5105" max="5105" width="17" style="2" customWidth="1"/>
    <col min="5106" max="5107" width="6.42578125" style="2" customWidth="1"/>
    <col min="5108" max="5111" width="8" style="2" customWidth="1"/>
    <col min="5112" max="5112" width="7.85546875" style="2" customWidth="1"/>
    <col min="5113" max="5113" width="6.85546875" style="2" customWidth="1"/>
    <col min="5114" max="5114" width="7.85546875" style="2" customWidth="1"/>
    <col min="5115" max="5115" width="9.140625" style="2"/>
    <col min="5116" max="5117" width="6.85546875" style="2" customWidth="1"/>
    <col min="5118" max="5118" width="8.5703125" style="2" customWidth="1"/>
    <col min="5119" max="5359" width="9.140625" style="2"/>
    <col min="5360" max="5360" width="3.85546875" style="2" customWidth="1"/>
    <col min="5361" max="5361" width="17" style="2" customWidth="1"/>
    <col min="5362" max="5363" width="6.42578125" style="2" customWidth="1"/>
    <col min="5364" max="5367" width="8" style="2" customWidth="1"/>
    <col min="5368" max="5368" width="7.85546875" style="2" customWidth="1"/>
    <col min="5369" max="5369" width="6.85546875" style="2" customWidth="1"/>
    <col min="5370" max="5370" width="7.85546875" style="2" customWidth="1"/>
    <col min="5371" max="5371" width="9.140625" style="2"/>
    <col min="5372" max="5373" width="6.85546875" style="2" customWidth="1"/>
    <col min="5374" max="5374" width="8.5703125" style="2" customWidth="1"/>
    <col min="5375" max="5615" width="9.140625" style="2"/>
    <col min="5616" max="5616" width="3.85546875" style="2" customWidth="1"/>
    <col min="5617" max="5617" width="17" style="2" customWidth="1"/>
    <col min="5618" max="5619" width="6.42578125" style="2" customWidth="1"/>
    <col min="5620" max="5623" width="8" style="2" customWidth="1"/>
    <col min="5624" max="5624" width="7.85546875" style="2" customWidth="1"/>
    <col min="5625" max="5625" width="6.85546875" style="2" customWidth="1"/>
    <col min="5626" max="5626" width="7.85546875" style="2" customWidth="1"/>
    <col min="5627" max="5627" width="9.140625" style="2"/>
    <col min="5628" max="5629" width="6.85546875" style="2" customWidth="1"/>
    <col min="5630" max="5630" width="8.5703125" style="2" customWidth="1"/>
    <col min="5631" max="5871" width="9.140625" style="2"/>
    <col min="5872" max="5872" width="3.85546875" style="2" customWidth="1"/>
    <col min="5873" max="5873" width="17" style="2" customWidth="1"/>
    <col min="5874" max="5875" width="6.42578125" style="2" customWidth="1"/>
    <col min="5876" max="5879" width="8" style="2" customWidth="1"/>
    <col min="5880" max="5880" width="7.85546875" style="2" customWidth="1"/>
    <col min="5881" max="5881" width="6.85546875" style="2" customWidth="1"/>
    <col min="5882" max="5882" width="7.85546875" style="2" customWidth="1"/>
    <col min="5883" max="5883" width="9.140625" style="2"/>
    <col min="5884" max="5885" width="6.85546875" style="2" customWidth="1"/>
    <col min="5886" max="5886" width="8.5703125" style="2" customWidth="1"/>
    <col min="5887" max="6127" width="9.140625" style="2"/>
    <col min="6128" max="6128" width="3.85546875" style="2" customWidth="1"/>
    <col min="6129" max="6129" width="17" style="2" customWidth="1"/>
    <col min="6130" max="6131" width="6.42578125" style="2" customWidth="1"/>
    <col min="6132" max="6135" width="8" style="2" customWidth="1"/>
    <col min="6136" max="6136" width="7.85546875" style="2" customWidth="1"/>
    <col min="6137" max="6137" width="6.85546875" style="2" customWidth="1"/>
    <col min="6138" max="6138" width="7.85546875" style="2" customWidth="1"/>
    <col min="6139" max="6139" width="9.140625" style="2"/>
    <col min="6140" max="6141" width="6.85546875" style="2" customWidth="1"/>
    <col min="6142" max="6142" width="8.5703125" style="2" customWidth="1"/>
    <col min="6143" max="6383" width="9.140625" style="2"/>
    <col min="6384" max="6384" width="3.85546875" style="2" customWidth="1"/>
    <col min="6385" max="6385" width="17" style="2" customWidth="1"/>
    <col min="6386" max="6387" width="6.42578125" style="2" customWidth="1"/>
    <col min="6388" max="6391" width="8" style="2" customWidth="1"/>
    <col min="6392" max="6392" width="7.85546875" style="2" customWidth="1"/>
    <col min="6393" max="6393" width="6.85546875" style="2" customWidth="1"/>
    <col min="6394" max="6394" width="7.85546875" style="2" customWidth="1"/>
    <col min="6395" max="6395" width="9.140625" style="2"/>
    <col min="6396" max="6397" width="6.85546875" style="2" customWidth="1"/>
    <col min="6398" max="6398" width="8.5703125" style="2" customWidth="1"/>
    <col min="6399" max="6639" width="9.140625" style="2"/>
    <col min="6640" max="6640" width="3.85546875" style="2" customWidth="1"/>
    <col min="6641" max="6641" width="17" style="2" customWidth="1"/>
    <col min="6642" max="6643" width="6.42578125" style="2" customWidth="1"/>
    <col min="6644" max="6647" width="8" style="2" customWidth="1"/>
    <col min="6648" max="6648" width="7.85546875" style="2" customWidth="1"/>
    <col min="6649" max="6649" width="6.85546875" style="2" customWidth="1"/>
    <col min="6650" max="6650" width="7.85546875" style="2" customWidth="1"/>
    <col min="6651" max="6651" width="9.140625" style="2"/>
    <col min="6652" max="6653" width="6.85546875" style="2" customWidth="1"/>
    <col min="6654" max="6654" width="8.5703125" style="2" customWidth="1"/>
    <col min="6655" max="6895" width="9.140625" style="2"/>
    <col min="6896" max="6896" width="3.85546875" style="2" customWidth="1"/>
    <col min="6897" max="6897" width="17" style="2" customWidth="1"/>
    <col min="6898" max="6899" width="6.42578125" style="2" customWidth="1"/>
    <col min="6900" max="6903" width="8" style="2" customWidth="1"/>
    <col min="6904" max="6904" width="7.85546875" style="2" customWidth="1"/>
    <col min="6905" max="6905" width="6.85546875" style="2" customWidth="1"/>
    <col min="6906" max="6906" width="7.85546875" style="2" customWidth="1"/>
    <col min="6907" max="6907" width="9.140625" style="2"/>
    <col min="6908" max="6909" width="6.85546875" style="2" customWidth="1"/>
    <col min="6910" max="6910" width="8.5703125" style="2" customWidth="1"/>
    <col min="6911" max="7151" width="9.140625" style="2"/>
    <col min="7152" max="7152" width="3.85546875" style="2" customWidth="1"/>
    <col min="7153" max="7153" width="17" style="2" customWidth="1"/>
    <col min="7154" max="7155" width="6.42578125" style="2" customWidth="1"/>
    <col min="7156" max="7159" width="8" style="2" customWidth="1"/>
    <col min="7160" max="7160" width="7.85546875" style="2" customWidth="1"/>
    <col min="7161" max="7161" width="6.85546875" style="2" customWidth="1"/>
    <col min="7162" max="7162" width="7.85546875" style="2" customWidth="1"/>
    <col min="7163" max="7163" width="9.140625" style="2"/>
    <col min="7164" max="7165" width="6.85546875" style="2" customWidth="1"/>
    <col min="7166" max="7166" width="8.5703125" style="2" customWidth="1"/>
    <col min="7167" max="7407" width="9.140625" style="2"/>
    <col min="7408" max="7408" width="3.85546875" style="2" customWidth="1"/>
    <col min="7409" max="7409" width="17" style="2" customWidth="1"/>
    <col min="7410" max="7411" width="6.42578125" style="2" customWidth="1"/>
    <col min="7412" max="7415" width="8" style="2" customWidth="1"/>
    <col min="7416" max="7416" width="7.85546875" style="2" customWidth="1"/>
    <col min="7417" max="7417" width="6.85546875" style="2" customWidth="1"/>
    <col min="7418" max="7418" width="7.85546875" style="2" customWidth="1"/>
    <col min="7419" max="7419" width="9.140625" style="2"/>
    <col min="7420" max="7421" width="6.85546875" style="2" customWidth="1"/>
    <col min="7422" max="7422" width="8.5703125" style="2" customWidth="1"/>
    <col min="7423" max="7663" width="9.140625" style="2"/>
    <col min="7664" max="7664" width="3.85546875" style="2" customWidth="1"/>
    <col min="7665" max="7665" width="17" style="2" customWidth="1"/>
    <col min="7666" max="7667" width="6.42578125" style="2" customWidth="1"/>
    <col min="7668" max="7671" width="8" style="2" customWidth="1"/>
    <col min="7672" max="7672" width="7.85546875" style="2" customWidth="1"/>
    <col min="7673" max="7673" width="6.85546875" style="2" customWidth="1"/>
    <col min="7674" max="7674" width="7.85546875" style="2" customWidth="1"/>
    <col min="7675" max="7675" width="9.140625" style="2"/>
    <col min="7676" max="7677" width="6.85546875" style="2" customWidth="1"/>
    <col min="7678" max="7678" width="8.5703125" style="2" customWidth="1"/>
    <col min="7679" max="7919" width="9.140625" style="2"/>
    <col min="7920" max="7920" width="3.85546875" style="2" customWidth="1"/>
    <col min="7921" max="7921" width="17" style="2" customWidth="1"/>
    <col min="7922" max="7923" width="6.42578125" style="2" customWidth="1"/>
    <col min="7924" max="7927" width="8" style="2" customWidth="1"/>
    <col min="7928" max="7928" width="7.85546875" style="2" customWidth="1"/>
    <col min="7929" max="7929" width="6.85546875" style="2" customWidth="1"/>
    <col min="7930" max="7930" width="7.85546875" style="2" customWidth="1"/>
    <col min="7931" max="7931" width="9.140625" style="2"/>
    <col min="7932" max="7933" width="6.85546875" style="2" customWidth="1"/>
    <col min="7934" max="7934" width="8.5703125" style="2" customWidth="1"/>
    <col min="7935" max="8175" width="9.140625" style="2"/>
    <col min="8176" max="8176" width="3.85546875" style="2" customWidth="1"/>
    <col min="8177" max="8177" width="17" style="2" customWidth="1"/>
    <col min="8178" max="8179" width="6.42578125" style="2" customWidth="1"/>
    <col min="8180" max="8183" width="8" style="2" customWidth="1"/>
    <col min="8184" max="8184" width="7.85546875" style="2" customWidth="1"/>
    <col min="8185" max="8185" width="6.85546875" style="2" customWidth="1"/>
    <col min="8186" max="8186" width="7.85546875" style="2" customWidth="1"/>
    <col min="8187" max="8187" width="9.140625" style="2"/>
    <col min="8188" max="8189" width="6.85546875" style="2" customWidth="1"/>
    <col min="8190" max="8190" width="8.5703125" style="2" customWidth="1"/>
    <col min="8191" max="8431" width="9.140625" style="2"/>
    <col min="8432" max="8432" width="3.85546875" style="2" customWidth="1"/>
    <col min="8433" max="8433" width="17" style="2" customWidth="1"/>
    <col min="8434" max="8435" width="6.42578125" style="2" customWidth="1"/>
    <col min="8436" max="8439" width="8" style="2" customWidth="1"/>
    <col min="8440" max="8440" width="7.85546875" style="2" customWidth="1"/>
    <col min="8441" max="8441" width="6.85546875" style="2" customWidth="1"/>
    <col min="8442" max="8442" width="7.85546875" style="2" customWidth="1"/>
    <col min="8443" max="8443" width="9.140625" style="2"/>
    <col min="8444" max="8445" width="6.85546875" style="2" customWidth="1"/>
    <col min="8446" max="8446" width="8.5703125" style="2" customWidth="1"/>
    <col min="8447" max="8687" width="9.140625" style="2"/>
    <col min="8688" max="8688" width="3.85546875" style="2" customWidth="1"/>
    <col min="8689" max="8689" width="17" style="2" customWidth="1"/>
    <col min="8690" max="8691" width="6.42578125" style="2" customWidth="1"/>
    <col min="8692" max="8695" width="8" style="2" customWidth="1"/>
    <col min="8696" max="8696" width="7.85546875" style="2" customWidth="1"/>
    <col min="8697" max="8697" width="6.85546875" style="2" customWidth="1"/>
    <col min="8698" max="8698" width="7.85546875" style="2" customWidth="1"/>
    <col min="8699" max="8699" width="9.140625" style="2"/>
    <col min="8700" max="8701" width="6.85546875" style="2" customWidth="1"/>
    <col min="8702" max="8702" width="8.5703125" style="2" customWidth="1"/>
    <col min="8703" max="8943" width="9.140625" style="2"/>
    <col min="8944" max="8944" width="3.85546875" style="2" customWidth="1"/>
    <col min="8945" max="8945" width="17" style="2" customWidth="1"/>
    <col min="8946" max="8947" width="6.42578125" style="2" customWidth="1"/>
    <col min="8948" max="8951" width="8" style="2" customWidth="1"/>
    <col min="8952" max="8952" width="7.85546875" style="2" customWidth="1"/>
    <col min="8953" max="8953" width="6.85546875" style="2" customWidth="1"/>
    <col min="8954" max="8954" width="7.85546875" style="2" customWidth="1"/>
    <col min="8955" max="8955" width="9.140625" style="2"/>
    <col min="8956" max="8957" width="6.85546875" style="2" customWidth="1"/>
    <col min="8958" max="8958" width="8.5703125" style="2" customWidth="1"/>
    <col min="8959" max="9199" width="9.140625" style="2"/>
    <col min="9200" max="9200" width="3.85546875" style="2" customWidth="1"/>
    <col min="9201" max="9201" width="17" style="2" customWidth="1"/>
    <col min="9202" max="9203" width="6.42578125" style="2" customWidth="1"/>
    <col min="9204" max="9207" width="8" style="2" customWidth="1"/>
    <col min="9208" max="9208" width="7.85546875" style="2" customWidth="1"/>
    <col min="9209" max="9209" width="6.85546875" style="2" customWidth="1"/>
    <col min="9210" max="9210" width="7.85546875" style="2" customWidth="1"/>
    <col min="9211" max="9211" width="9.140625" style="2"/>
    <col min="9212" max="9213" width="6.85546875" style="2" customWidth="1"/>
    <col min="9214" max="9214" width="8.5703125" style="2" customWidth="1"/>
    <col min="9215" max="9455" width="9.140625" style="2"/>
    <col min="9456" max="9456" width="3.85546875" style="2" customWidth="1"/>
    <col min="9457" max="9457" width="17" style="2" customWidth="1"/>
    <col min="9458" max="9459" width="6.42578125" style="2" customWidth="1"/>
    <col min="9460" max="9463" width="8" style="2" customWidth="1"/>
    <col min="9464" max="9464" width="7.85546875" style="2" customWidth="1"/>
    <col min="9465" max="9465" width="6.85546875" style="2" customWidth="1"/>
    <col min="9466" max="9466" width="7.85546875" style="2" customWidth="1"/>
    <col min="9467" max="9467" width="9.140625" style="2"/>
    <col min="9468" max="9469" width="6.85546875" style="2" customWidth="1"/>
    <col min="9470" max="9470" width="8.5703125" style="2" customWidth="1"/>
    <col min="9471" max="9711" width="9.140625" style="2"/>
    <col min="9712" max="9712" width="3.85546875" style="2" customWidth="1"/>
    <col min="9713" max="9713" width="17" style="2" customWidth="1"/>
    <col min="9714" max="9715" width="6.42578125" style="2" customWidth="1"/>
    <col min="9716" max="9719" width="8" style="2" customWidth="1"/>
    <col min="9720" max="9720" width="7.85546875" style="2" customWidth="1"/>
    <col min="9721" max="9721" width="6.85546875" style="2" customWidth="1"/>
    <col min="9722" max="9722" width="7.85546875" style="2" customWidth="1"/>
    <col min="9723" max="9723" width="9.140625" style="2"/>
    <col min="9724" max="9725" width="6.85546875" style="2" customWidth="1"/>
    <col min="9726" max="9726" width="8.5703125" style="2" customWidth="1"/>
    <col min="9727" max="9967" width="9.140625" style="2"/>
    <col min="9968" max="9968" width="3.85546875" style="2" customWidth="1"/>
    <col min="9969" max="9969" width="17" style="2" customWidth="1"/>
    <col min="9970" max="9971" width="6.42578125" style="2" customWidth="1"/>
    <col min="9972" max="9975" width="8" style="2" customWidth="1"/>
    <col min="9976" max="9976" width="7.85546875" style="2" customWidth="1"/>
    <col min="9977" max="9977" width="6.85546875" style="2" customWidth="1"/>
    <col min="9978" max="9978" width="7.85546875" style="2" customWidth="1"/>
    <col min="9979" max="9979" width="9.140625" style="2"/>
    <col min="9980" max="9981" width="6.85546875" style="2" customWidth="1"/>
    <col min="9982" max="9982" width="8.5703125" style="2" customWidth="1"/>
    <col min="9983" max="10223" width="9.140625" style="2"/>
    <col min="10224" max="10224" width="3.85546875" style="2" customWidth="1"/>
    <col min="10225" max="10225" width="17" style="2" customWidth="1"/>
    <col min="10226" max="10227" width="6.42578125" style="2" customWidth="1"/>
    <col min="10228" max="10231" width="8" style="2" customWidth="1"/>
    <col min="10232" max="10232" width="7.85546875" style="2" customWidth="1"/>
    <col min="10233" max="10233" width="6.85546875" style="2" customWidth="1"/>
    <col min="10234" max="10234" width="7.85546875" style="2" customWidth="1"/>
    <col min="10235" max="10235" width="9.140625" style="2"/>
    <col min="10236" max="10237" width="6.85546875" style="2" customWidth="1"/>
    <col min="10238" max="10238" width="8.5703125" style="2" customWidth="1"/>
    <col min="10239" max="10479" width="9.140625" style="2"/>
    <col min="10480" max="10480" width="3.85546875" style="2" customWidth="1"/>
    <col min="10481" max="10481" width="17" style="2" customWidth="1"/>
    <col min="10482" max="10483" width="6.42578125" style="2" customWidth="1"/>
    <col min="10484" max="10487" width="8" style="2" customWidth="1"/>
    <col min="10488" max="10488" width="7.85546875" style="2" customWidth="1"/>
    <col min="10489" max="10489" width="6.85546875" style="2" customWidth="1"/>
    <col min="10490" max="10490" width="7.85546875" style="2" customWidth="1"/>
    <col min="10491" max="10491" width="9.140625" style="2"/>
    <col min="10492" max="10493" width="6.85546875" style="2" customWidth="1"/>
    <col min="10494" max="10494" width="8.5703125" style="2" customWidth="1"/>
    <col min="10495" max="10735" width="9.140625" style="2"/>
    <col min="10736" max="10736" width="3.85546875" style="2" customWidth="1"/>
    <col min="10737" max="10737" width="17" style="2" customWidth="1"/>
    <col min="10738" max="10739" width="6.42578125" style="2" customWidth="1"/>
    <col min="10740" max="10743" width="8" style="2" customWidth="1"/>
    <col min="10744" max="10744" width="7.85546875" style="2" customWidth="1"/>
    <col min="10745" max="10745" width="6.85546875" style="2" customWidth="1"/>
    <col min="10746" max="10746" width="7.85546875" style="2" customWidth="1"/>
    <col min="10747" max="10747" width="9.140625" style="2"/>
    <col min="10748" max="10749" width="6.85546875" style="2" customWidth="1"/>
    <col min="10750" max="10750" width="8.5703125" style="2" customWidth="1"/>
    <col min="10751" max="10991" width="9.140625" style="2"/>
    <col min="10992" max="10992" width="3.85546875" style="2" customWidth="1"/>
    <col min="10993" max="10993" width="17" style="2" customWidth="1"/>
    <col min="10994" max="10995" width="6.42578125" style="2" customWidth="1"/>
    <col min="10996" max="10999" width="8" style="2" customWidth="1"/>
    <col min="11000" max="11000" width="7.85546875" style="2" customWidth="1"/>
    <col min="11001" max="11001" width="6.85546875" style="2" customWidth="1"/>
    <col min="11002" max="11002" width="7.85546875" style="2" customWidth="1"/>
    <col min="11003" max="11003" width="9.140625" style="2"/>
    <col min="11004" max="11005" width="6.85546875" style="2" customWidth="1"/>
    <col min="11006" max="11006" width="8.5703125" style="2" customWidth="1"/>
    <col min="11007" max="11247" width="9.140625" style="2"/>
    <col min="11248" max="11248" width="3.85546875" style="2" customWidth="1"/>
    <col min="11249" max="11249" width="17" style="2" customWidth="1"/>
    <col min="11250" max="11251" width="6.42578125" style="2" customWidth="1"/>
    <col min="11252" max="11255" width="8" style="2" customWidth="1"/>
    <col min="11256" max="11256" width="7.85546875" style="2" customWidth="1"/>
    <col min="11257" max="11257" width="6.85546875" style="2" customWidth="1"/>
    <col min="11258" max="11258" width="7.85546875" style="2" customWidth="1"/>
    <col min="11259" max="11259" width="9.140625" style="2"/>
    <col min="11260" max="11261" width="6.85546875" style="2" customWidth="1"/>
    <col min="11262" max="11262" width="8.5703125" style="2" customWidth="1"/>
    <col min="11263" max="11503" width="9.140625" style="2"/>
    <col min="11504" max="11504" width="3.85546875" style="2" customWidth="1"/>
    <col min="11505" max="11505" width="17" style="2" customWidth="1"/>
    <col min="11506" max="11507" width="6.42578125" style="2" customWidth="1"/>
    <col min="11508" max="11511" width="8" style="2" customWidth="1"/>
    <col min="11512" max="11512" width="7.85546875" style="2" customWidth="1"/>
    <col min="11513" max="11513" width="6.85546875" style="2" customWidth="1"/>
    <col min="11514" max="11514" width="7.85546875" style="2" customWidth="1"/>
    <col min="11515" max="11515" width="9.140625" style="2"/>
    <col min="11516" max="11517" width="6.85546875" style="2" customWidth="1"/>
    <col min="11518" max="11518" width="8.5703125" style="2" customWidth="1"/>
    <col min="11519" max="11759" width="9.140625" style="2"/>
    <col min="11760" max="11760" width="3.85546875" style="2" customWidth="1"/>
    <col min="11761" max="11761" width="17" style="2" customWidth="1"/>
    <col min="11762" max="11763" width="6.42578125" style="2" customWidth="1"/>
    <col min="11764" max="11767" width="8" style="2" customWidth="1"/>
    <col min="11768" max="11768" width="7.85546875" style="2" customWidth="1"/>
    <col min="11769" max="11769" width="6.85546875" style="2" customWidth="1"/>
    <col min="11770" max="11770" width="7.85546875" style="2" customWidth="1"/>
    <col min="11771" max="11771" width="9.140625" style="2"/>
    <col min="11772" max="11773" width="6.85546875" style="2" customWidth="1"/>
    <col min="11774" max="11774" width="8.5703125" style="2" customWidth="1"/>
    <col min="11775" max="12015" width="9.140625" style="2"/>
    <col min="12016" max="12016" width="3.85546875" style="2" customWidth="1"/>
    <col min="12017" max="12017" width="17" style="2" customWidth="1"/>
    <col min="12018" max="12019" width="6.42578125" style="2" customWidth="1"/>
    <col min="12020" max="12023" width="8" style="2" customWidth="1"/>
    <col min="12024" max="12024" width="7.85546875" style="2" customWidth="1"/>
    <col min="12025" max="12025" width="6.85546875" style="2" customWidth="1"/>
    <col min="12026" max="12026" width="7.85546875" style="2" customWidth="1"/>
    <col min="12027" max="12027" width="9.140625" style="2"/>
    <col min="12028" max="12029" width="6.85546875" style="2" customWidth="1"/>
    <col min="12030" max="12030" width="8.5703125" style="2" customWidth="1"/>
    <col min="12031" max="12271" width="9.140625" style="2"/>
    <col min="12272" max="12272" width="3.85546875" style="2" customWidth="1"/>
    <col min="12273" max="12273" width="17" style="2" customWidth="1"/>
    <col min="12274" max="12275" width="6.42578125" style="2" customWidth="1"/>
    <col min="12276" max="12279" width="8" style="2" customWidth="1"/>
    <col min="12280" max="12280" width="7.85546875" style="2" customWidth="1"/>
    <col min="12281" max="12281" width="6.85546875" style="2" customWidth="1"/>
    <col min="12282" max="12282" width="7.85546875" style="2" customWidth="1"/>
    <col min="12283" max="12283" width="9.140625" style="2"/>
    <col min="12284" max="12285" width="6.85546875" style="2" customWidth="1"/>
    <col min="12286" max="12286" width="8.5703125" style="2" customWidth="1"/>
    <col min="12287" max="12527" width="9.140625" style="2"/>
    <col min="12528" max="12528" width="3.85546875" style="2" customWidth="1"/>
    <col min="12529" max="12529" width="17" style="2" customWidth="1"/>
    <col min="12530" max="12531" width="6.42578125" style="2" customWidth="1"/>
    <col min="12532" max="12535" width="8" style="2" customWidth="1"/>
    <col min="12536" max="12536" width="7.85546875" style="2" customWidth="1"/>
    <col min="12537" max="12537" width="6.85546875" style="2" customWidth="1"/>
    <col min="12538" max="12538" width="7.85546875" style="2" customWidth="1"/>
    <col min="12539" max="12539" width="9.140625" style="2"/>
    <col min="12540" max="12541" width="6.85546875" style="2" customWidth="1"/>
    <col min="12542" max="12542" width="8.5703125" style="2" customWidth="1"/>
    <col min="12543" max="12783" width="9.140625" style="2"/>
    <col min="12784" max="12784" width="3.85546875" style="2" customWidth="1"/>
    <col min="12785" max="12785" width="17" style="2" customWidth="1"/>
    <col min="12786" max="12787" width="6.42578125" style="2" customWidth="1"/>
    <col min="12788" max="12791" width="8" style="2" customWidth="1"/>
    <col min="12792" max="12792" width="7.85546875" style="2" customWidth="1"/>
    <col min="12793" max="12793" width="6.85546875" style="2" customWidth="1"/>
    <col min="12794" max="12794" width="7.85546875" style="2" customWidth="1"/>
    <col min="12795" max="12795" width="9.140625" style="2"/>
    <col min="12796" max="12797" width="6.85546875" style="2" customWidth="1"/>
    <col min="12798" max="12798" width="8.5703125" style="2" customWidth="1"/>
    <col min="12799" max="13039" width="9.140625" style="2"/>
    <col min="13040" max="13040" width="3.85546875" style="2" customWidth="1"/>
    <col min="13041" max="13041" width="17" style="2" customWidth="1"/>
    <col min="13042" max="13043" width="6.42578125" style="2" customWidth="1"/>
    <col min="13044" max="13047" width="8" style="2" customWidth="1"/>
    <col min="13048" max="13048" width="7.85546875" style="2" customWidth="1"/>
    <col min="13049" max="13049" width="6.85546875" style="2" customWidth="1"/>
    <col min="13050" max="13050" width="7.85546875" style="2" customWidth="1"/>
    <col min="13051" max="13051" width="9.140625" style="2"/>
    <col min="13052" max="13053" width="6.85546875" style="2" customWidth="1"/>
    <col min="13054" max="13054" width="8.5703125" style="2" customWidth="1"/>
    <col min="13055" max="13295" width="9.140625" style="2"/>
    <col min="13296" max="13296" width="3.85546875" style="2" customWidth="1"/>
    <col min="13297" max="13297" width="17" style="2" customWidth="1"/>
    <col min="13298" max="13299" width="6.42578125" style="2" customWidth="1"/>
    <col min="13300" max="13303" width="8" style="2" customWidth="1"/>
    <col min="13304" max="13304" width="7.85546875" style="2" customWidth="1"/>
    <col min="13305" max="13305" width="6.85546875" style="2" customWidth="1"/>
    <col min="13306" max="13306" width="7.85546875" style="2" customWidth="1"/>
    <col min="13307" max="13307" width="9.140625" style="2"/>
    <col min="13308" max="13309" width="6.85546875" style="2" customWidth="1"/>
    <col min="13310" max="13310" width="8.5703125" style="2" customWidth="1"/>
    <col min="13311" max="13551" width="9.140625" style="2"/>
    <col min="13552" max="13552" width="3.85546875" style="2" customWidth="1"/>
    <col min="13553" max="13553" width="17" style="2" customWidth="1"/>
    <col min="13554" max="13555" width="6.42578125" style="2" customWidth="1"/>
    <col min="13556" max="13559" width="8" style="2" customWidth="1"/>
    <col min="13560" max="13560" width="7.85546875" style="2" customWidth="1"/>
    <col min="13561" max="13561" width="6.85546875" style="2" customWidth="1"/>
    <col min="13562" max="13562" width="7.85546875" style="2" customWidth="1"/>
    <col min="13563" max="13563" width="9.140625" style="2"/>
    <col min="13564" max="13565" width="6.85546875" style="2" customWidth="1"/>
    <col min="13566" max="13566" width="8.5703125" style="2" customWidth="1"/>
    <col min="13567" max="13807" width="9.140625" style="2"/>
    <col min="13808" max="13808" width="3.85546875" style="2" customWidth="1"/>
    <col min="13809" max="13809" width="17" style="2" customWidth="1"/>
    <col min="13810" max="13811" width="6.42578125" style="2" customWidth="1"/>
    <col min="13812" max="13815" width="8" style="2" customWidth="1"/>
    <col min="13816" max="13816" width="7.85546875" style="2" customWidth="1"/>
    <col min="13817" max="13817" width="6.85546875" style="2" customWidth="1"/>
    <col min="13818" max="13818" width="7.85546875" style="2" customWidth="1"/>
    <col min="13819" max="13819" width="9.140625" style="2"/>
    <col min="13820" max="13821" width="6.85546875" style="2" customWidth="1"/>
    <col min="13822" max="13822" width="8.5703125" style="2" customWidth="1"/>
    <col min="13823" max="14063" width="9.140625" style="2"/>
    <col min="14064" max="14064" width="3.85546875" style="2" customWidth="1"/>
    <col min="14065" max="14065" width="17" style="2" customWidth="1"/>
    <col min="14066" max="14067" width="6.42578125" style="2" customWidth="1"/>
    <col min="14068" max="14071" width="8" style="2" customWidth="1"/>
    <col min="14072" max="14072" width="7.85546875" style="2" customWidth="1"/>
    <col min="14073" max="14073" width="6.85546875" style="2" customWidth="1"/>
    <col min="14074" max="14074" width="7.85546875" style="2" customWidth="1"/>
    <col min="14075" max="14075" width="9.140625" style="2"/>
    <col min="14076" max="14077" width="6.85546875" style="2" customWidth="1"/>
    <col min="14078" max="14078" width="8.5703125" style="2" customWidth="1"/>
    <col min="14079" max="14319" width="9.140625" style="2"/>
    <col min="14320" max="14320" width="3.85546875" style="2" customWidth="1"/>
    <col min="14321" max="14321" width="17" style="2" customWidth="1"/>
    <col min="14322" max="14323" width="6.42578125" style="2" customWidth="1"/>
    <col min="14324" max="14327" width="8" style="2" customWidth="1"/>
    <col min="14328" max="14328" width="7.85546875" style="2" customWidth="1"/>
    <col min="14329" max="14329" width="6.85546875" style="2" customWidth="1"/>
    <col min="14330" max="14330" width="7.85546875" style="2" customWidth="1"/>
    <col min="14331" max="14331" width="9.140625" style="2"/>
    <col min="14332" max="14333" width="6.85546875" style="2" customWidth="1"/>
    <col min="14334" max="14334" width="8.5703125" style="2" customWidth="1"/>
    <col min="14335" max="14575" width="9.140625" style="2"/>
    <col min="14576" max="14576" width="3.85546875" style="2" customWidth="1"/>
    <col min="14577" max="14577" width="17" style="2" customWidth="1"/>
    <col min="14578" max="14579" width="6.42578125" style="2" customWidth="1"/>
    <col min="14580" max="14583" width="8" style="2" customWidth="1"/>
    <col min="14584" max="14584" width="7.85546875" style="2" customWidth="1"/>
    <col min="14585" max="14585" width="6.85546875" style="2" customWidth="1"/>
    <col min="14586" max="14586" width="7.85546875" style="2" customWidth="1"/>
    <col min="14587" max="14587" width="9.140625" style="2"/>
    <col min="14588" max="14589" width="6.85546875" style="2" customWidth="1"/>
    <col min="14590" max="14590" width="8.5703125" style="2" customWidth="1"/>
    <col min="14591" max="14831" width="9.140625" style="2"/>
    <col min="14832" max="14832" width="3.85546875" style="2" customWidth="1"/>
    <col min="14833" max="14833" width="17" style="2" customWidth="1"/>
    <col min="14834" max="14835" width="6.42578125" style="2" customWidth="1"/>
    <col min="14836" max="14839" width="8" style="2" customWidth="1"/>
    <col min="14840" max="14840" width="7.85546875" style="2" customWidth="1"/>
    <col min="14841" max="14841" width="6.85546875" style="2" customWidth="1"/>
    <col min="14842" max="14842" width="7.85546875" style="2" customWidth="1"/>
    <col min="14843" max="14843" width="9.140625" style="2"/>
    <col min="14844" max="14845" width="6.85546875" style="2" customWidth="1"/>
    <col min="14846" max="14846" width="8.5703125" style="2" customWidth="1"/>
    <col min="14847" max="15087" width="9.140625" style="2"/>
    <col min="15088" max="15088" width="3.85546875" style="2" customWidth="1"/>
    <col min="15089" max="15089" width="17" style="2" customWidth="1"/>
    <col min="15090" max="15091" width="6.42578125" style="2" customWidth="1"/>
    <col min="15092" max="15095" width="8" style="2" customWidth="1"/>
    <col min="15096" max="15096" width="7.85546875" style="2" customWidth="1"/>
    <col min="15097" max="15097" width="6.85546875" style="2" customWidth="1"/>
    <col min="15098" max="15098" width="7.85546875" style="2" customWidth="1"/>
    <col min="15099" max="15099" width="9.140625" style="2"/>
    <col min="15100" max="15101" width="6.85546875" style="2" customWidth="1"/>
    <col min="15102" max="15102" width="8.5703125" style="2" customWidth="1"/>
    <col min="15103" max="15343" width="9.140625" style="2"/>
    <col min="15344" max="15344" width="3.85546875" style="2" customWidth="1"/>
    <col min="15345" max="15345" width="17" style="2" customWidth="1"/>
    <col min="15346" max="15347" width="6.42578125" style="2" customWidth="1"/>
    <col min="15348" max="15351" width="8" style="2" customWidth="1"/>
    <col min="15352" max="15352" width="7.85546875" style="2" customWidth="1"/>
    <col min="15353" max="15353" width="6.85546875" style="2" customWidth="1"/>
    <col min="15354" max="15354" width="7.85546875" style="2" customWidth="1"/>
    <col min="15355" max="15355" width="9.140625" style="2"/>
    <col min="15356" max="15357" width="6.85546875" style="2" customWidth="1"/>
    <col min="15358" max="15358" width="8.5703125" style="2" customWidth="1"/>
    <col min="15359" max="15599" width="9.140625" style="2"/>
    <col min="15600" max="15600" width="3.85546875" style="2" customWidth="1"/>
    <col min="15601" max="15601" width="17" style="2" customWidth="1"/>
    <col min="15602" max="15603" width="6.42578125" style="2" customWidth="1"/>
    <col min="15604" max="15607" width="8" style="2" customWidth="1"/>
    <col min="15608" max="15608" width="7.85546875" style="2" customWidth="1"/>
    <col min="15609" max="15609" width="6.85546875" style="2" customWidth="1"/>
    <col min="15610" max="15610" width="7.85546875" style="2" customWidth="1"/>
    <col min="15611" max="15611" width="9.140625" style="2"/>
    <col min="15612" max="15613" width="6.85546875" style="2" customWidth="1"/>
    <col min="15614" max="15614" width="8.5703125" style="2" customWidth="1"/>
    <col min="15615" max="15855" width="9.140625" style="2"/>
    <col min="15856" max="15856" width="3.85546875" style="2" customWidth="1"/>
    <col min="15857" max="15857" width="17" style="2" customWidth="1"/>
    <col min="15858" max="15859" width="6.42578125" style="2" customWidth="1"/>
    <col min="15860" max="15863" width="8" style="2" customWidth="1"/>
    <col min="15864" max="15864" width="7.85546875" style="2" customWidth="1"/>
    <col min="15865" max="15865" width="6.85546875" style="2" customWidth="1"/>
    <col min="15866" max="15866" width="7.85546875" style="2" customWidth="1"/>
    <col min="15867" max="15867" width="9.140625" style="2"/>
    <col min="15868" max="15869" width="6.85546875" style="2" customWidth="1"/>
    <col min="15870" max="15870" width="8.5703125" style="2" customWidth="1"/>
    <col min="15871" max="16111" width="9.140625" style="2"/>
    <col min="16112" max="16112" width="3.85546875" style="2" customWidth="1"/>
    <col min="16113" max="16113" width="17" style="2" customWidth="1"/>
    <col min="16114" max="16115" width="6.42578125" style="2" customWidth="1"/>
    <col min="16116" max="16119" width="8" style="2" customWidth="1"/>
    <col min="16120" max="16120" width="7.85546875" style="2" customWidth="1"/>
    <col min="16121" max="16121" width="6.85546875" style="2" customWidth="1"/>
    <col min="16122" max="16122" width="7.85546875" style="2" customWidth="1"/>
    <col min="16123" max="16123" width="9.140625" style="2"/>
    <col min="16124" max="16125" width="6.85546875" style="2" customWidth="1"/>
    <col min="16126" max="16126" width="8.5703125" style="2" customWidth="1"/>
    <col min="16127" max="16384" width="9.140625" style="2"/>
  </cols>
  <sheetData>
    <row r="1" spans="1:11" ht="15.7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5.75">
      <c r="A2" s="3" t="s">
        <v>1</v>
      </c>
      <c r="B2" s="3"/>
      <c r="C2" s="3"/>
      <c r="D2" s="3"/>
      <c r="E2" s="3"/>
      <c r="F2" s="4"/>
      <c r="G2" s="4"/>
      <c r="H2" s="4"/>
      <c r="I2" s="4"/>
      <c r="J2" s="3"/>
      <c r="K2" s="3"/>
    </row>
    <row r="3" spans="1:11" ht="15.75">
      <c r="C3" s="6" t="s">
        <v>2</v>
      </c>
      <c r="D3" s="110" t="s">
        <v>95</v>
      </c>
      <c r="E3" s="111"/>
      <c r="F3" s="4" t="s">
        <v>3</v>
      </c>
    </row>
    <row r="4" spans="1:11" ht="80.25" customHeight="1">
      <c r="A4" s="9" t="s">
        <v>4</v>
      </c>
      <c r="B4" s="10" t="s">
        <v>5</v>
      </c>
      <c r="C4" s="11" t="s">
        <v>6</v>
      </c>
      <c r="D4" s="12" t="s">
        <v>7</v>
      </c>
      <c r="E4" s="13" t="s">
        <v>96</v>
      </c>
      <c r="F4" s="14" t="s">
        <v>8</v>
      </c>
      <c r="G4" s="15" t="s">
        <v>97</v>
      </c>
      <c r="H4" s="16" t="s">
        <v>9</v>
      </c>
      <c r="I4" s="17" t="s">
        <v>98</v>
      </c>
      <c r="J4" s="13" t="s">
        <v>94</v>
      </c>
      <c r="K4" s="18" t="s">
        <v>99</v>
      </c>
    </row>
    <row r="5" spans="1:11" ht="12.75" customHeight="1">
      <c r="A5" s="19">
        <v>1</v>
      </c>
      <c r="B5" s="19">
        <v>2</v>
      </c>
      <c r="C5" s="19">
        <v>3</v>
      </c>
      <c r="D5" s="19">
        <v>4</v>
      </c>
      <c r="E5" s="20">
        <v>5</v>
      </c>
      <c r="F5" s="19">
        <v>6</v>
      </c>
      <c r="G5" s="19">
        <v>7</v>
      </c>
      <c r="H5" s="19">
        <v>8</v>
      </c>
      <c r="I5" s="19">
        <v>9</v>
      </c>
      <c r="J5" s="20">
        <v>10</v>
      </c>
      <c r="K5" s="19">
        <v>11</v>
      </c>
    </row>
    <row r="6" spans="1:11">
      <c r="A6" s="21">
        <v>1</v>
      </c>
      <c r="B6" s="22" t="s">
        <v>10</v>
      </c>
      <c r="C6" s="23">
        <v>10</v>
      </c>
      <c r="D6" s="24">
        <v>241.1</v>
      </c>
      <c r="E6" s="105">
        <v>-135.63999999999999</v>
      </c>
      <c r="F6" s="40">
        <v>783.59</v>
      </c>
      <c r="G6" s="106">
        <v>697.96</v>
      </c>
      <c r="H6" s="40">
        <f>ROUND(F6/1.2,2)</f>
        <v>652.99</v>
      </c>
      <c r="I6" s="40">
        <f>ROUND(G6/1.2,2)</f>
        <v>581.63</v>
      </c>
      <c r="J6" s="107">
        <f>H6-I6</f>
        <v>71.360000000000014</v>
      </c>
      <c r="K6" s="25">
        <f>'зведен (5)'!T5</f>
        <v>776.91</v>
      </c>
    </row>
    <row r="7" spans="1:11">
      <c r="A7" s="21">
        <v>2</v>
      </c>
      <c r="B7" s="22" t="s">
        <v>10</v>
      </c>
      <c r="C7" s="23">
        <v>8</v>
      </c>
      <c r="D7" s="26">
        <v>242.7</v>
      </c>
      <c r="E7" s="105">
        <v>2319.75</v>
      </c>
      <c r="F7" s="40">
        <v>803.34</v>
      </c>
      <c r="G7" s="106">
        <v>1984.7</v>
      </c>
      <c r="H7" s="40">
        <f t="shared" ref="H7:I70" si="0">ROUND(F7/1.2,2)</f>
        <v>669.45</v>
      </c>
      <c r="I7" s="40">
        <f t="shared" si="0"/>
        <v>1653.92</v>
      </c>
      <c r="J7" s="107">
        <f t="shared" ref="J7:J70" si="1">H7-I7</f>
        <v>-984.47</v>
      </c>
      <c r="K7" s="25">
        <f>'зведен (5)'!T6</f>
        <v>724.57399999999996</v>
      </c>
    </row>
    <row r="8" spans="1:11" ht="12.75" customHeight="1">
      <c r="A8" s="21">
        <v>3</v>
      </c>
      <c r="B8" s="22" t="s">
        <v>11</v>
      </c>
      <c r="C8" s="23">
        <v>6</v>
      </c>
      <c r="D8" s="26">
        <v>3963.4</v>
      </c>
      <c r="E8" s="105">
        <v>5270.12</v>
      </c>
      <c r="F8" s="40">
        <v>11377.6</v>
      </c>
      <c r="G8" s="106">
        <v>12495.58</v>
      </c>
      <c r="H8" s="40">
        <f t="shared" si="0"/>
        <v>9481.33</v>
      </c>
      <c r="I8" s="40">
        <f t="shared" si="0"/>
        <v>10412.98</v>
      </c>
      <c r="J8" s="107">
        <f t="shared" si="1"/>
        <v>-931.64999999999964</v>
      </c>
      <c r="K8" s="25">
        <f>'зведен (5)'!T7</f>
        <v>8453.3549999999996</v>
      </c>
    </row>
    <row r="9" spans="1:11">
      <c r="A9" s="21">
        <v>4</v>
      </c>
      <c r="B9" s="22" t="s">
        <v>12</v>
      </c>
      <c r="C9" s="23">
        <v>20</v>
      </c>
      <c r="D9" s="26">
        <v>463.1</v>
      </c>
      <c r="E9" s="105">
        <v>10610.34</v>
      </c>
      <c r="F9" s="40">
        <v>1393.92</v>
      </c>
      <c r="G9" s="106">
        <v>1444.91</v>
      </c>
      <c r="H9" s="40">
        <f t="shared" si="0"/>
        <v>1161.5999999999999</v>
      </c>
      <c r="I9" s="40">
        <f t="shared" si="0"/>
        <v>1204.0899999999999</v>
      </c>
      <c r="J9" s="107">
        <f t="shared" si="1"/>
        <v>-42.490000000000009</v>
      </c>
      <c r="K9" s="25">
        <f>'зведен (5)'!T8</f>
        <v>1028.5550000000001</v>
      </c>
    </row>
    <row r="10" spans="1:11" ht="10.5" customHeight="1">
      <c r="A10" s="21">
        <v>5</v>
      </c>
      <c r="B10" s="22" t="s">
        <v>13</v>
      </c>
      <c r="C10" s="23">
        <v>12</v>
      </c>
      <c r="D10" s="26">
        <v>98.4</v>
      </c>
      <c r="E10" s="105">
        <v>2562.41</v>
      </c>
      <c r="F10" s="40">
        <v>253.87</v>
      </c>
      <c r="G10" s="106">
        <v>140.69999999999999</v>
      </c>
      <c r="H10" s="40">
        <f t="shared" si="0"/>
        <v>211.56</v>
      </c>
      <c r="I10" s="40">
        <f t="shared" si="0"/>
        <v>117.25</v>
      </c>
      <c r="J10" s="107">
        <f t="shared" si="1"/>
        <v>94.31</v>
      </c>
      <c r="K10" s="25">
        <f>'зведен (5)'!T9</f>
        <v>230.084</v>
      </c>
    </row>
    <row r="11" spans="1:11">
      <c r="A11" s="21">
        <v>6</v>
      </c>
      <c r="B11" s="22" t="s">
        <v>13</v>
      </c>
      <c r="C11" s="27">
        <v>5</v>
      </c>
      <c r="D11" s="26">
        <v>1092.01</v>
      </c>
      <c r="E11" s="105">
        <v>2369.59</v>
      </c>
      <c r="F11" s="40">
        <v>3221.44</v>
      </c>
      <c r="G11" s="106">
        <v>4106.07</v>
      </c>
      <c r="H11" s="40">
        <f t="shared" si="0"/>
        <v>2684.53</v>
      </c>
      <c r="I11" s="40">
        <f t="shared" si="0"/>
        <v>3421.73</v>
      </c>
      <c r="J11" s="107">
        <f t="shared" si="1"/>
        <v>-737.19999999999982</v>
      </c>
      <c r="K11" s="25">
        <f>'зведен (5)'!T10</f>
        <v>2879.9209999999998</v>
      </c>
    </row>
    <row r="12" spans="1:11">
      <c r="A12" s="21">
        <v>7</v>
      </c>
      <c r="B12" s="22" t="s">
        <v>14</v>
      </c>
      <c r="C12" s="23">
        <v>1</v>
      </c>
      <c r="D12" s="26">
        <v>3647.45</v>
      </c>
      <c r="E12" s="105">
        <v>23517</v>
      </c>
      <c r="F12" s="40">
        <v>11598.82</v>
      </c>
      <c r="G12" s="106">
        <v>12930.92</v>
      </c>
      <c r="H12" s="40">
        <f t="shared" si="0"/>
        <v>9665.68</v>
      </c>
      <c r="I12" s="40">
        <f t="shared" si="0"/>
        <v>10775.77</v>
      </c>
      <c r="J12" s="107">
        <f t="shared" si="1"/>
        <v>-1110.0900000000001</v>
      </c>
      <c r="K12" s="25">
        <f>'зведен (5)'!T11</f>
        <v>7791.5460000000003</v>
      </c>
    </row>
    <row r="13" spans="1:11">
      <c r="A13" s="21">
        <v>8</v>
      </c>
      <c r="B13" s="22" t="s">
        <v>15</v>
      </c>
      <c r="C13" s="23">
        <v>5</v>
      </c>
      <c r="D13" s="26">
        <v>8209.7099999999991</v>
      </c>
      <c r="E13" s="108">
        <v>27849.72</v>
      </c>
      <c r="F13" s="40">
        <v>37239.730000000003</v>
      </c>
      <c r="G13" s="106">
        <v>36271.919999999998</v>
      </c>
      <c r="H13" s="40">
        <f t="shared" si="0"/>
        <v>31033.11</v>
      </c>
      <c r="I13" s="40">
        <f t="shared" si="0"/>
        <v>30226.6</v>
      </c>
      <c r="J13" s="107">
        <f t="shared" si="1"/>
        <v>806.51000000000204</v>
      </c>
      <c r="K13" s="25">
        <f>'зведен (5)'!T12</f>
        <v>28446.136999999999</v>
      </c>
    </row>
    <row r="14" spans="1:11" ht="12.75" customHeight="1">
      <c r="A14" s="21">
        <v>9</v>
      </c>
      <c r="B14" s="28" t="s">
        <v>16</v>
      </c>
      <c r="C14" s="23">
        <v>5</v>
      </c>
      <c r="D14" s="26">
        <v>948.1</v>
      </c>
      <c r="E14" s="108">
        <v>1839.91</v>
      </c>
      <c r="F14" s="40"/>
      <c r="G14" s="106"/>
      <c r="H14" s="40">
        <f t="shared" si="0"/>
        <v>0</v>
      </c>
      <c r="I14" s="40">
        <f t="shared" si="0"/>
        <v>0</v>
      </c>
      <c r="J14" s="107">
        <f t="shared" si="1"/>
        <v>0</v>
      </c>
      <c r="K14" s="25">
        <f>'зведен (5)'!T13</f>
        <v>2710.444</v>
      </c>
    </row>
    <row r="15" spans="1:11">
      <c r="A15" s="21">
        <v>10</v>
      </c>
      <c r="B15" s="22" t="s">
        <v>17</v>
      </c>
      <c r="C15" s="23" t="s">
        <v>18</v>
      </c>
      <c r="D15" s="26">
        <v>2047.3</v>
      </c>
      <c r="E15" s="105">
        <v>19469.75</v>
      </c>
      <c r="F15" s="40">
        <v>6367.13</v>
      </c>
      <c r="G15" s="106">
        <v>6296.87</v>
      </c>
      <c r="H15" s="40">
        <f t="shared" si="0"/>
        <v>5305.94</v>
      </c>
      <c r="I15" s="40">
        <f t="shared" si="0"/>
        <v>5247.39</v>
      </c>
      <c r="J15" s="107">
        <f t="shared" si="1"/>
        <v>58.549999999999272</v>
      </c>
      <c r="K15" s="25">
        <f>'зведен (5)'!T14</f>
        <v>4484.0770000000002</v>
      </c>
    </row>
    <row r="16" spans="1:11">
      <c r="A16" s="21">
        <v>11</v>
      </c>
      <c r="B16" s="22" t="s">
        <v>17</v>
      </c>
      <c r="C16" s="23">
        <v>8</v>
      </c>
      <c r="D16" s="26">
        <v>506.11</v>
      </c>
      <c r="E16" s="105">
        <v>4882.13</v>
      </c>
      <c r="F16" s="40">
        <v>1579.06</v>
      </c>
      <c r="G16" s="106">
        <v>1688.95</v>
      </c>
      <c r="H16" s="40">
        <f t="shared" si="0"/>
        <v>1315.88</v>
      </c>
      <c r="I16" s="40">
        <f t="shared" si="0"/>
        <v>1407.46</v>
      </c>
      <c r="J16" s="107">
        <f t="shared" si="1"/>
        <v>-91.579999999999927</v>
      </c>
      <c r="K16" s="25">
        <f>'зведен (5)'!T15</f>
        <v>1003.515</v>
      </c>
    </row>
    <row r="17" spans="1:11">
      <c r="A17" s="21">
        <v>12</v>
      </c>
      <c r="B17" s="29" t="s">
        <v>19</v>
      </c>
      <c r="C17" s="30">
        <v>22</v>
      </c>
      <c r="D17" s="26">
        <v>496.1</v>
      </c>
      <c r="E17" s="105">
        <v>2254.21</v>
      </c>
      <c r="F17" s="40">
        <v>545.71</v>
      </c>
      <c r="G17" s="106">
        <v>176.75</v>
      </c>
      <c r="H17" s="40">
        <f t="shared" si="0"/>
        <v>454.76</v>
      </c>
      <c r="I17" s="40">
        <f t="shared" si="0"/>
        <v>147.29</v>
      </c>
      <c r="J17" s="107">
        <f t="shared" si="1"/>
        <v>307.47000000000003</v>
      </c>
      <c r="K17" s="25">
        <f>'зведен (5)'!T16</f>
        <v>598.70299999999997</v>
      </c>
    </row>
    <row r="18" spans="1:11">
      <c r="A18" s="21">
        <v>13</v>
      </c>
      <c r="B18" s="29" t="s">
        <v>19</v>
      </c>
      <c r="C18" s="30">
        <v>24</v>
      </c>
      <c r="D18" s="26">
        <v>505.6</v>
      </c>
      <c r="E18" s="105">
        <v>2202.8200000000002</v>
      </c>
      <c r="F18" s="40">
        <v>632.02</v>
      </c>
      <c r="G18" s="106">
        <v>169.37</v>
      </c>
      <c r="H18" s="40">
        <f t="shared" si="0"/>
        <v>526.67999999999995</v>
      </c>
      <c r="I18" s="40">
        <f t="shared" si="0"/>
        <v>141.13999999999999</v>
      </c>
      <c r="J18" s="107">
        <f t="shared" si="1"/>
        <v>385.53999999999996</v>
      </c>
      <c r="K18" s="25">
        <f>'зведен (5)'!T17</f>
        <v>604.93200000000002</v>
      </c>
    </row>
    <row r="19" spans="1:11" s="5" customFormat="1">
      <c r="A19" s="21">
        <v>14</v>
      </c>
      <c r="B19" s="22" t="s">
        <v>20</v>
      </c>
      <c r="C19" s="23">
        <v>14</v>
      </c>
      <c r="D19" s="26">
        <v>884.3</v>
      </c>
      <c r="E19" s="105">
        <v>3596.1</v>
      </c>
      <c r="F19" s="40">
        <v>2644.08</v>
      </c>
      <c r="G19" s="106">
        <v>2384.83</v>
      </c>
      <c r="H19" s="40">
        <f t="shared" si="0"/>
        <v>2203.4</v>
      </c>
      <c r="I19" s="40">
        <f t="shared" si="0"/>
        <v>1987.36</v>
      </c>
      <c r="J19" s="107">
        <f t="shared" si="1"/>
        <v>216.04000000000019</v>
      </c>
      <c r="K19" s="25">
        <f>'зведен (5)'!T18</f>
        <v>1710.981</v>
      </c>
    </row>
    <row r="20" spans="1:11" s="5" customFormat="1" ht="10.5" customHeight="1">
      <c r="A20" s="21">
        <v>15</v>
      </c>
      <c r="B20" s="29" t="s">
        <v>21</v>
      </c>
      <c r="C20" s="30">
        <v>21</v>
      </c>
      <c r="D20" s="26">
        <v>247.2</v>
      </c>
      <c r="E20" s="105">
        <v>4742.26</v>
      </c>
      <c r="F20" s="40">
        <v>395.52</v>
      </c>
      <c r="G20" s="106">
        <v>388.12</v>
      </c>
      <c r="H20" s="40">
        <f t="shared" si="0"/>
        <v>329.6</v>
      </c>
      <c r="I20" s="40">
        <f t="shared" si="0"/>
        <v>323.43</v>
      </c>
      <c r="J20" s="107">
        <f t="shared" si="1"/>
        <v>6.1700000000000159</v>
      </c>
      <c r="K20" s="25">
        <f>'зведен (5)'!T19</f>
        <v>309.84500000000003</v>
      </c>
    </row>
    <row r="21" spans="1:11" s="5" customFormat="1">
      <c r="A21" s="21">
        <v>16</v>
      </c>
      <c r="B21" s="29" t="s">
        <v>21</v>
      </c>
      <c r="C21" s="30">
        <v>3</v>
      </c>
      <c r="D21" s="26">
        <v>2931.8</v>
      </c>
      <c r="E21" s="105">
        <v>7182.61</v>
      </c>
      <c r="F21" s="40">
        <v>8121.14</v>
      </c>
      <c r="G21" s="106">
        <v>8662.7900000000009</v>
      </c>
      <c r="H21" s="40">
        <f t="shared" si="0"/>
        <v>6767.62</v>
      </c>
      <c r="I21" s="40">
        <f t="shared" si="0"/>
        <v>7218.99</v>
      </c>
      <c r="J21" s="107">
        <f t="shared" si="1"/>
        <v>-451.36999999999989</v>
      </c>
      <c r="K21" s="25">
        <f>'зведен (5)'!T20</f>
        <v>5781.5870000000004</v>
      </c>
    </row>
    <row r="22" spans="1:11" s="5" customFormat="1">
      <c r="A22" s="21">
        <v>17</v>
      </c>
      <c r="B22" s="22" t="s">
        <v>21</v>
      </c>
      <c r="C22" s="23">
        <v>4</v>
      </c>
      <c r="D22" s="26">
        <v>1476.6</v>
      </c>
      <c r="E22" s="105">
        <v>1387.07</v>
      </c>
      <c r="F22" s="40">
        <v>4370.74</v>
      </c>
      <c r="G22" s="106">
        <v>3639.75</v>
      </c>
      <c r="H22" s="40">
        <f t="shared" si="0"/>
        <v>3642.28</v>
      </c>
      <c r="I22" s="40">
        <f t="shared" si="0"/>
        <v>3033.13</v>
      </c>
      <c r="J22" s="107">
        <f t="shared" si="1"/>
        <v>609.15000000000009</v>
      </c>
      <c r="K22" s="25">
        <f>'зведен (5)'!T21</f>
        <v>3228.8209999999999</v>
      </c>
    </row>
    <row r="23" spans="1:11" s="5" customFormat="1" ht="10.5" customHeight="1">
      <c r="A23" s="21">
        <v>18</v>
      </c>
      <c r="B23" s="22" t="s">
        <v>22</v>
      </c>
      <c r="C23" s="23">
        <v>7</v>
      </c>
      <c r="D23" s="26">
        <v>4911.87</v>
      </c>
      <c r="E23" s="105">
        <v>14019.21</v>
      </c>
      <c r="F23" s="40">
        <v>14396.6</v>
      </c>
      <c r="G23" s="106">
        <v>14522.69</v>
      </c>
      <c r="H23" s="40">
        <f t="shared" si="0"/>
        <v>11997.17</v>
      </c>
      <c r="I23" s="40">
        <f t="shared" si="0"/>
        <v>12102.24</v>
      </c>
      <c r="J23" s="107">
        <f t="shared" si="1"/>
        <v>-105.06999999999971</v>
      </c>
      <c r="K23" s="25">
        <f>'зведен (5)'!T22</f>
        <v>10331.102999999999</v>
      </c>
    </row>
    <row r="24" spans="1:11" s="5" customFormat="1">
      <c r="A24" s="21">
        <v>19</v>
      </c>
      <c r="B24" s="22" t="s">
        <v>22</v>
      </c>
      <c r="C24" s="23">
        <v>9</v>
      </c>
      <c r="D24" s="26">
        <v>1242.4000000000001</v>
      </c>
      <c r="E24" s="105">
        <v>4295.93</v>
      </c>
      <c r="F24" s="40">
        <v>3452.87</v>
      </c>
      <c r="G24" s="106">
        <v>5615.4</v>
      </c>
      <c r="H24" s="40">
        <f t="shared" si="0"/>
        <v>2877.39</v>
      </c>
      <c r="I24" s="40">
        <f t="shared" si="0"/>
        <v>4679.5</v>
      </c>
      <c r="J24" s="107">
        <f t="shared" si="1"/>
        <v>-1802.1100000000001</v>
      </c>
      <c r="K24" s="25">
        <f>'зведен (5)'!T23</f>
        <v>2558.1329999999998</v>
      </c>
    </row>
    <row r="25" spans="1:11" s="5" customFormat="1">
      <c r="A25" s="21">
        <v>20</v>
      </c>
      <c r="B25" s="22" t="s">
        <v>23</v>
      </c>
      <c r="C25" s="23">
        <v>5</v>
      </c>
      <c r="D25" s="26">
        <v>1758.7</v>
      </c>
      <c r="E25" s="105">
        <v>15463.47</v>
      </c>
      <c r="F25" s="40">
        <v>4836.5600000000004</v>
      </c>
      <c r="G25" s="106">
        <v>6283.8</v>
      </c>
      <c r="H25" s="40">
        <f t="shared" si="0"/>
        <v>4030.47</v>
      </c>
      <c r="I25" s="40">
        <f t="shared" si="0"/>
        <v>5236.5</v>
      </c>
      <c r="J25" s="107">
        <f t="shared" si="1"/>
        <v>-1206.0300000000002</v>
      </c>
      <c r="K25" s="25">
        <f>'зведен (5)'!T24</f>
        <v>3842.0079999999998</v>
      </c>
    </row>
    <row r="26" spans="1:11" s="5" customFormat="1" ht="10.5" customHeight="1">
      <c r="A26" s="21">
        <v>21</v>
      </c>
      <c r="B26" s="22" t="s">
        <v>23</v>
      </c>
      <c r="C26" s="23">
        <v>9</v>
      </c>
      <c r="D26" s="26">
        <v>1952.3</v>
      </c>
      <c r="E26" s="105">
        <v>9630.15</v>
      </c>
      <c r="F26" s="40">
        <v>5414.39</v>
      </c>
      <c r="G26" s="106">
        <v>6511.32</v>
      </c>
      <c r="H26" s="40">
        <f t="shared" si="0"/>
        <v>4511.99</v>
      </c>
      <c r="I26" s="40">
        <f t="shared" si="0"/>
        <v>5426.1</v>
      </c>
      <c r="J26" s="107">
        <f t="shared" si="1"/>
        <v>-914.11000000000058</v>
      </c>
      <c r="K26" s="25">
        <f>'зведен (5)'!T25</f>
        <v>4101.3959999999997</v>
      </c>
    </row>
    <row r="27" spans="1:11" s="5" customFormat="1">
      <c r="A27" s="21">
        <v>22</v>
      </c>
      <c r="B27" s="22" t="s">
        <v>24</v>
      </c>
      <c r="C27" s="23">
        <v>7</v>
      </c>
      <c r="D27" s="26">
        <v>728</v>
      </c>
      <c r="E27" s="105">
        <v>5495.82</v>
      </c>
      <c r="F27" s="40">
        <v>2285.92</v>
      </c>
      <c r="G27" s="106">
        <v>2019.41</v>
      </c>
      <c r="H27" s="40">
        <f t="shared" si="0"/>
        <v>1904.93</v>
      </c>
      <c r="I27" s="40">
        <f t="shared" si="0"/>
        <v>1682.84</v>
      </c>
      <c r="J27" s="107">
        <f t="shared" si="1"/>
        <v>222.09000000000015</v>
      </c>
      <c r="K27" s="25">
        <f>'зведен (5)'!T26</f>
        <v>1654.1669999999999</v>
      </c>
    </row>
    <row r="28" spans="1:11" s="5" customFormat="1">
      <c r="A28" s="21">
        <v>23</v>
      </c>
      <c r="B28" s="22" t="s">
        <v>24</v>
      </c>
      <c r="C28" s="23">
        <v>9</v>
      </c>
      <c r="D28" s="26">
        <v>787.1</v>
      </c>
      <c r="E28" s="105">
        <v>1455.31</v>
      </c>
      <c r="F28" s="40">
        <v>2471.48</v>
      </c>
      <c r="G28" s="106">
        <v>1421.54</v>
      </c>
      <c r="H28" s="40">
        <f t="shared" si="0"/>
        <v>2059.5700000000002</v>
      </c>
      <c r="I28" s="40">
        <f t="shared" si="0"/>
        <v>1184.6199999999999</v>
      </c>
      <c r="J28" s="107">
        <f t="shared" si="1"/>
        <v>874.95000000000027</v>
      </c>
      <c r="K28" s="25">
        <f>'зведен (5)'!T27</f>
        <v>3048.277</v>
      </c>
    </row>
    <row r="29" spans="1:11" s="5" customFormat="1" ht="10.5" customHeight="1">
      <c r="A29" s="21">
        <v>24</v>
      </c>
      <c r="B29" s="22" t="s">
        <v>24</v>
      </c>
      <c r="C29" s="23" t="s">
        <v>25</v>
      </c>
      <c r="D29" s="26">
        <v>745.8</v>
      </c>
      <c r="E29" s="105">
        <v>7425.45</v>
      </c>
      <c r="F29" s="40">
        <v>2371.66</v>
      </c>
      <c r="G29" s="106">
        <v>1904.25</v>
      </c>
      <c r="H29" s="40">
        <f t="shared" si="0"/>
        <v>1976.38</v>
      </c>
      <c r="I29" s="40">
        <f t="shared" si="0"/>
        <v>1586.88</v>
      </c>
      <c r="J29" s="107">
        <f t="shared" si="1"/>
        <v>389.5</v>
      </c>
      <c r="K29" s="25">
        <f>'зведен (5)'!T28</f>
        <v>1691.0640000000001</v>
      </c>
    </row>
    <row r="30" spans="1:11" s="5" customFormat="1">
      <c r="A30" s="21">
        <v>25</v>
      </c>
      <c r="B30" s="22" t="s">
        <v>26</v>
      </c>
      <c r="C30" s="23">
        <v>159</v>
      </c>
      <c r="D30" s="26">
        <v>352.7</v>
      </c>
      <c r="E30" s="105">
        <v>641.29999999999995</v>
      </c>
      <c r="F30" s="40">
        <v>1023</v>
      </c>
      <c r="G30" s="106">
        <v>1340.05</v>
      </c>
      <c r="H30" s="40">
        <f t="shared" si="0"/>
        <v>852.5</v>
      </c>
      <c r="I30" s="40">
        <f t="shared" si="0"/>
        <v>1116.71</v>
      </c>
      <c r="J30" s="107">
        <f t="shared" si="1"/>
        <v>-264.21000000000004</v>
      </c>
      <c r="K30" s="25">
        <f>'зведен (5)'!T29</f>
        <v>774.98900000000003</v>
      </c>
    </row>
    <row r="31" spans="1:11" s="5" customFormat="1">
      <c r="A31" s="21">
        <v>26</v>
      </c>
      <c r="B31" s="22" t="s">
        <v>26</v>
      </c>
      <c r="C31" s="23">
        <v>161</v>
      </c>
      <c r="D31" s="26">
        <v>139.6</v>
      </c>
      <c r="E31" s="105">
        <v>862.95</v>
      </c>
      <c r="F31" s="40">
        <v>487.2</v>
      </c>
      <c r="G31" s="106">
        <v>388.6</v>
      </c>
      <c r="H31" s="40">
        <f t="shared" si="0"/>
        <v>406</v>
      </c>
      <c r="I31" s="40">
        <f t="shared" si="0"/>
        <v>323.83</v>
      </c>
      <c r="J31" s="107">
        <f t="shared" si="1"/>
        <v>82.170000000000016</v>
      </c>
      <c r="K31" s="25">
        <f>'зведен (5)'!T30</f>
        <v>363.63200000000001</v>
      </c>
    </row>
    <row r="32" spans="1:11" s="5" customFormat="1" ht="10.5" customHeight="1">
      <c r="A32" s="21">
        <v>27</v>
      </c>
      <c r="B32" s="22" t="s">
        <v>26</v>
      </c>
      <c r="C32" s="23">
        <v>171</v>
      </c>
      <c r="D32" s="26">
        <v>1444.9</v>
      </c>
      <c r="E32" s="105">
        <v>2504.59</v>
      </c>
      <c r="F32" s="40">
        <v>4074.61</v>
      </c>
      <c r="G32" s="106">
        <v>4238.46</v>
      </c>
      <c r="H32" s="40">
        <f t="shared" si="0"/>
        <v>3395.51</v>
      </c>
      <c r="I32" s="40">
        <f t="shared" si="0"/>
        <v>3532.05</v>
      </c>
      <c r="J32" s="107">
        <f t="shared" si="1"/>
        <v>-136.53999999999996</v>
      </c>
      <c r="K32" s="25">
        <f>'зведен (5)'!T31</f>
        <v>3249.8719999999998</v>
      </c>
    </row>
    <row r="33" spans="1:11" s="5" customFormat="1">
      <c r="A33" s="21">
        <v>28</v>
      </c>
      <c r="B33" s="22" t="s">
        <v>26</v>
      </c>
      <c r="C33" s="23">
        <v>173</v>
      </c>
      <c r="D33" s="26">
        <v>3125.8</v>
      </c>
      <c r="E33" s="105">
        <v>10203.280000000001</v>
      </c>
      <c r="F33" s="40">
        <v>9189.8799999999992</v>
      </c>
      <c r="G33" s="106">
        <v>11611.81</v>
      </c>
      <c r="H33" s="40">
        <f t="shared" si="0"/>
        <v>7658.23</v>
      </c>
      <c r="I33" s="40">
        <f t="shared" si="0"/>
        <v>9676.51</v>
      </c>
      <c r="J33" s="107">
        <f t="shared" si="1"/>
        <v>-2018.2800000000007</v>
      </c>
      <c r="K33" s="25">
        <f>'зведен (5)'!T32</f>
        <v>6536.1549999999997</v>
      </c>
    </row>
    <row r="34" spans="1:11" s="5" customFormat="1">
      <c r="A34" s="21">
        <v>29</v>
      </c>
      <c r="B34" s="22" t="s">
        <v>27</v>
      </c>
      <c r="C34" s="23">
        <v>12</v>
      </c>
      <c r="D34" s="31">
        <v>635.9</v>
      </c>
      <c r="E34" s="105">
        <v>993.9</v>
      </c>
      <c r="F34" s="40">
        <v>1891.4</v>
      </c>
      <c r="G34" s="106">
        <v>1743.57</v>
      </c>
      <c r="H34" s="40">
        <f t="shared" si="0"/>
        <v>1576.17</v>
      </c>
      <c r="I34" s="40">
        <f t="shared" si="0"/>
        <v>1452.98</v>
      </c>
      <c r="J34" s="107">
        <f t="shared" si="1"/>
        <v>123.19000000000005</v>
      </c>
      <c r="K34" s="25">
        <f>'зведен (5)'!T33</f>
        <v>1304.6189999999999</v>
      </c>
    </row>
    <row r="35" spans="1:11" s="5" customFormat="1">
      <c r="A35" s="21">
        <v>30</v>
      </c>
      <c r="B35" s="32" t="s">
        <v>27</v>
      </c>
      <c r="C35" s="33">
        <v>14</v>
      </c>
      <c r="D35" s="24">
        <v>2325</v>
      </c>
      <c r="E35" s="105">
        <v>7915.45</v>
      </c>
      <c r="F35" s="40">
        <v>6485.81</v>
      </c>
      <c r="G35" s="106">
        <v>7222.51</v>
      </c>
      <c r="H35" s="40">
        <f t="shared" si="0"/>
        <v>5404.84</v>
      </c>
      <c r="I35" s="40">
        <f t="shared" si="0"/>
        <v>6018.76</v>
      </c>
      <c r="J35" s="107">
        <f t="shared" si="1"/>
        <v>-613.92000000000007</v>
      </c>
      <c r="K35" s="25">
        <f>'зведен (5)'!T34</f>
        <v>4978.2190000000001</v>
      </c>
    </row>
    <row r="36" spans="1:11" s="5" customFormat="1">
      <c r="A36" s="21">
        <v>31</v>
      </c>
      <c r="B36" s="22" t="s">
        <v>27</v>
      </c>
      <c r="C36" s="23" t="s">
        <v>28</v>
      </c>
      <c r="D36" s="26">
        <v>3253.22</v>
      </c>
      <c r="E36" s="105">
        <v>8232.98</v>
      </c>
      <c r="F36" s="40">
        <v>24267.54</v>
      </c>
      <c r="G36" s="106">
        <v>28678.13</v>
      </c>
      <c r="H36" s="40">
        <f t="shared" si="0"/>
        <v>20222.95</v>
      </c>
      <c r="I36" s="40">
        <f t="shared" si="0"/>
        <v>23898.44</v>
      </c>
      <c r="J36" s="107">
        <f t="shared" si="1"/>
        <v>-3675.489999999998</v>
      </c>
      <c r="K36" s="25">
        <f>'зведен (5)'!T35</f>
        <v>6565.6859999999997</v>
      </c>
    </row>
    <row r="37" spans="1:11" s="5" customFormat="1">
      <c r="A37" s="21">
        <v>32</v>
      </c>
      <c r="B37" s="22" t="s">
        <v>29</v>
      </c>
      <c r="C37" s="23" t="s">
        <v>30</v>
      </c>
      <c r="D37" s="26">
        <v>3456.57</v>
      </c>
      <c r="E37" s="105">
        <v>9674</v>
      </c>
      <c r="F37" s="40"/>
      <c r="G37" s="106"/>
      <c r="H37" s="40">
        <f t="shared" si="0"/>
        <v>0</v>
      </c>
      <c r="I37" s="40">
        <f t="shared" si="0"/>
        <v>0</v>
      </c>
      <c r="J37" s="107">
        <f t="shared" si="1"/>
        <v>0</v>
      </c>
      <c r="K37" s="25">
        <f>'зведен (5)'!T36</f>
        <v>13662.615</v>
      </c>
    </row>
    <row r="38" spans="1:11" s="5" customFormat="1">
      <c r="A38" s="21">
        <v>33</v>
      </c>
      <c r="B38" s="22" t="s">
        <v>31</v>
      </c>
      <c r="C38" s="23" t="s">
        <v>30</v>
      </c>
      <c r="D38" s="26">
        <v>150.19999999999999</v>
      </c>
      <c r="E38" s="105">
        <v>-0.19</v>
      </c>
      <c r="F38" s="40"/>
      <c r="G38" s="106"/>
      <c r="H38" s="40">
        <f t="shared" si="0"/>
        <v>0</v>
      </c>
      <c r="I38" s="40">
        <f t="shared" si="0"/>
        <v>0</v>
      </c>
      <c r="J38" s="107">
        <f t="shared" si="1"/>
        <v>0</v>
      </c>
      <c r="K38" s="25">
        <f>'зведен (5)'!T37</f>
        <v>273.57</v>
      </c>
    </row>
    <row r="39" spans="1:11" s="5" customFormat="1" ht="12.75" customHeight="1">
      <c r="A39" s="21">
        <v>34</v>
      </c>
      <c r="B39" s="22" t="s">
        <v>32</v>
      </c>
      <c r="C39" s="23">
        <v>23</v>
      </c>
      <c r="D39" s="31">
        <v>3075.2</v>
      </c>
      <c r="E39" s="105">
        <v>4482.87</v>
      </c>
      <c r="F39" s="40">
        <v>8303.0400000000009</v>
      </c>
      <c r="G39" s="106">
        <v>9779.4599999999991</v>
      </c>
      <c r="H39" s="40">
        <f t="shared" si="0"/>
        <v>6919.2</v>
      </c>
      <c r="I39" s="40">
        <f t="shared" si="0"/>
        <v>8149.55</v>
      </c>
      <c r="J39" s="107">
        <f t="shared" si="1"/>
        <v>-1230.3500000000004</v>
      </c>
      <c r="K39" s="25">
        <f>'зведен (5)'!T38</f>
        <v>7024.7730000000001</v>
      </c>
    </row>
    <row r="40" spans="1:11" s="5" customFormat="1" ht="12.75" customHeight="1">
      <c r="A40" s="21">
        <v>35</v>
      </c>
      <c r="B40" s="22" t="s">
        <v>33</v>
      </c>
      <c r="C40" s="23">
        <v>25</v>
      </c>
      <c r="D40" s="31">
        <v>3323.7</v>
      </c>
      <c r="E40" s="105">
        <v>11570.35</v>
      </c>
      <c r="F40" s="40">
        <v>15483.2</v>
      </c>
      <c r="G40" s="106">
        <v>19338.54</v>
      </c>
      <c r="H40" s="40">
        <f t="shared" si="0"/>
        <v>12902.67</v>
      </c>
      <c r="I40" s="40">
        <f t="shared" si="0"/>
        <v>16115.45</v>
      </c>
      <c r="J40" s="107">
        <f t="shared" si="1"/>
        <v>-3212.7800000000007</v>
      </c>
      <c r="K40" s="25">
        <f>'зведен (5)'!T39</f>
        <v>9510.5619999999999</v>
      </c>
    </row>
    <row r="41" spans="1:11" s="5" customFormat="1" ht="12.75" customHeight="1">
      <c r="A41" s="21">
        <v>36</v>
      </c>
      <c r="B41" s="22" t="s">
        <v>34</v>
      </c>
      <c r="C41" s="23">
        <v>25</v>
      </c>
      <c r="D41" s="26">
        <v>377.4</v>
      </c>
      <c r="E41" s="105">
        <v>708.57</v>
      </c>
      <c r="F41" s="40"/>
      <c r="G41" s="106"/>
      <c r="H41" s="40">
        <f t="shared" si="0"/>
        <v>0</v>
      </c>
      <c r="I41" s="40">
        <f t="shared" si="0"/>
        <v>0</v>
      </c>
      <c r="J41" s="107">
        <f t="shared" si="1"/>
        <v>0</v>
      </c>
      <c r="K41" s="25">
        <f>'зведен (5)'!T40</f>
        <v>1484.7639999999999</v>
      </c>
    </row>
    <row r="42" spans="1:11" s="5" customFormat="1">
      <c r="A42" s="21">
        <v>37</v>
      </c>
      <c r="B42" s="22" t="s">
        <v>35</v>
      </c>
      <c r="C42" s="23">
        <v>18</v>
      </c>
      <c r="D42" s="26">
        <v>2961.53</v>
      </c>
      <c r="E42" s="105">
        <v>7858.55</v>
      </c>
      <c r="F42" s="40">
        <v>8499.6299999999992</v>
      </c>
      <c r="G42" s="106">
        <v>10171.98</v>
      </c>
      <c r="H42" s="40">
        <f t="shared" si="0"/>
        <v>7083.03</v>
      </c>
      <c r="I42" s="40">
        <f t="shared" si="0"/>
        <v>8476.65</v>
      </c>
      <c r="J42" s="107">
        <f t="shared" si="1"/>
        <v>-1393.62</v>
      </c>
      <c r="K42" s="25">
        <f>'зведен (5)'!T41</f>
        <v>6990.63</v>
      </c>
    </row>
    <row r="43" spans="1:11" s="5" customFormat="1" ht="10.5" customHeight="1">
      <c r="A43" s="21">
        <v>38</v>
      </c>
      <c r="B43" s="22" t="s">
        <v>35</v>
      </c>
      <c r="C43" s="23">
        <v>4</v>
      </c>
      <c r="D43" s="31">
        <v>1668.8</v>
      </c>
      <c r="E43" s="105">
        <v>6757.95</v>
      </c>
      <c r="F43" s="40">
        <v>4439.0200000000004</v>
      </c>
      <c r="G43" s="106">
        <v>5004.1899999999996</v>
      </c>
      <c r="H43" s="40">
        <f t="shared" si="0"/>
        <v>3699.18</v>
      </c>
      <c r="I43" s="40">
        <f t="shared" si="0"/>
        <v>4170.16</v>
      </c>
      <c r="J43" s="107">
        <f t="shared" si="1"/>
        <v>-470.98</v>
      </c>
      <c r="K43" s="25">
        <f>'зведен (5)'!T42</f>
        <v>3164.0010000000002</v>
      </c>
    </row>
    <row r="44" spans="1:11" s="5" customFormat="1" ht="10.5" customHeight="1">
      <c r="A44" s="21">
        <v>39</v>
      </c>
      <c r="B44" s="32" t="s">
        <v>35</v>
      </c>
      <c r="C44" s="33">
        <v>5</v>
      </c>
      <c r="D44" s="24">
        <v>2522.3000000000002</v>
      </c>
      <c r="E44" s="105">
        <v>7963.58</v>
      </c>
      <c r="F44" s="40">
        <v>6702.94</v>
      </c>
      <c r="G44" s="106">
        <v>7727.63</v>
      </c>
      <c r="H44" s="40">
        <f t="shared" si="0"/>
        <v>5585.78</v>
      </c>
      <c r="I44" s="40">
        <f t="shared" si="0"/>
        <v>6439.69</v>
      </c>
      <c r="J44" s="107">
        <f t="shared" si="1"/>
        <v>-853.90999999999985</v>
      </c>
      <c r="K44" s="25">
        <f>'зведен (5)'!T43</f>
        <v>4582.1530000000002</v>
      </c>
    </row>
    <row r="45" spans="1:11" s="5" customFormat="1" ht="10.5" customHeight="1">
      <c r="A45" s="21">
        <v>40</v>
      </c>
      <c r="B45" s="32" t="s">
        <v>35</v>
      </c>
      <c r="C45" s="33">
        <v>6</v>
      </c>
      <c r="D45" s="24">
        <v>1686.7</v>
      </c>
      <c r="E45" s="105">
        <v>11954.41</v>
      </c>
      <c r="F45" s="40">
        <v>5043.28</v>
      </c>
      <c r="G45" s="106">
        <v>5040.87</v>
      </c>
      <c r="H45" s="40">
        <f t="shared" si="0"/>
        <v>4202.7299999999996</v>
      </c>
      <c r="I45" s="40">
        <f t="shared" si="0"/>
        <v>4200.7299999999996</v>
      </c>
      <c r="J45" s="107">
        <f t="shared" si="1"/>
        <v>2</v>
      </c>
      <c r="K45" s="25">
        <f>'зведен (5)'!T44</f>
        <v>4139.1899999999996</v>
      </c>
    </row>
    <row r="46" spans="1:11" s="5" customFormat="1">
      <c r="A46" s="21">
        <v>41</v>
      </c>
      <c r="B46" s="32" t="s">
        <v>35</v>
      </c>
      <c r="C46" s="33">
        <v>8</v>
      </c>
      <c r="D46" s="24">
        <v>1647.3</v>
      </c>
      <c r="E46" s="105">
        <v>15008.88</v>
      </c>
      <c r="F46" s="40">
        <v>5139.57</v>
      </c>
      <c r="G46" s="106">
        <v>4333.8</v>
      </c>
      <c r="H46" s="40">
        <f t="shared" si="0"/>
        <v>4282.9799999999996</v>
      </c>
      <c r="I46" s="40">
        <f t="shared" si="0"/>
        <v>3611.5</v>
      </c>
      <c r="J46" s="107">
        <f t="shared" si="1"/>
        <v>671.47999999999956</v>
      </c>
      <c r="K46" s="25">
        <f>'зведен (5)'!T45</f>
        <v>3817.6120000000001</v>
      </c>
    </row>
    <row r="47" spans="1:11" s="5" customFormat="1">
      <c r="A47" s="21">
        <v>42</v>
      </c>
      <c r="B47" s="22" t="s">
        <v>36</v>
      </c>
      <c r="C47" s="23">
        <v>23</v>
      </c>
      <c r="D47" s="26">
        <v>1319.8</v>
      </c>
      <c r="E47" s="105">
        <v>10926.71</v>
      </c>
      <c r="F47" s="40">
        <v>3576.67</v>
      </c>
      <c r="G47" s="106">
        <v>3549.92</v>
      </c>
      <c r="H47" s="40">
        <f t="shared" si="0"/>
        <v>2980.56</v>
      </c>
      <c r="I47" s="40">
        <f t="shared" si="0"/>
        <v>2958.27</v>
      </c>
      <c r="J47" s="107">
        <f t="shared" si="1"/>
        <v>22.289999999999964</v>
      </c>
      <c r="K47" s="25">
        <f>'зведен (5)'!T46</f>
        <v>3124.1350000000002</v>
      </c>
    </row>
    <row r="48" spans="1:11" s="5" customFormat="1" ht="10.5" customHeight="1">
      <c r="A48" s="21">
        <v>43</v>
      </c>
      <c r="B48" s="22" t="s">
        <v>37</v>
      </c>
      <c r="C48" s="23">
        <v>10</v>
      </c>
      <c r="D48" s="26">
        <v>3468</v>
      </c>
      <c r="E48" s="105">
        <v>4975.82</v>
      </c>
      <c r="F48" s="40">
        <v>8878.1200000000008</v>
      </c>
      <c r="G48" s="106">
        <v>8991.7000000000007</v>
      </c>
      <c r="H48" s="40">
        <f t="shared" si="0"/>
        <v>7398.43</v>
      </c>
      <c r="I48" s="40">
        <f t="shared" si="0"/>
        <v>7493.08</v>
      </c>
      <c r="J48" s="107">
        <f t="shared" si="1"/>
        <v>-94.649999999999636</v>
      </c>
      <c r="K48" s="25">
        <f>'зведен (5)'!T47</f>
        <v>6866.5280000000002</v>
      </c>
    </row>
    <row r="49" spans="1:11" s="5" customFormat="1">
      <c r="A49" s="21">
        <v>44</v>
      </c>
      <c r="B49" s="22" t="s">
        <v>38</v>
      </c>
      <c r="C49" s="23">
        <v>11</v>
      </c>
      <c r="D49" s="26">
        <v>11933</v>
      </c>
      <c r="E49" s="105">
        <v>43344.19</v>
      </c>
      <c r="F49" s="40">
        <v>50417.46</v>
      </c>
      <c r="G49" s="106">
        <v>68397.279999999999</v>
      </c>
      <c r="H49" s="40">
        <f t="shared" si="0"/>
        <v>42014.55</v>
      </c>
      <c r="I49" s="40">
        <f t="shared" si="0"/>
        <v>56997.73</v>
      </c>
      <c r="J49" s="107">
        <f t="shared" si="1"/>
        <v>-14983.18</v>
      </c>
      <c r="K49" s="25">
        <f>'зведен (5)'!T48</f>
        <v>41105.637000000002</v>
      </c>
    </row>
    <row r="50" spans="1:11" s="5" customFormat="1">
      <c r="A50" s="21">
        <v>45</v>
      </c>
      <c r="B50" s="22" t="s">
        <v>39</v>
      </c>
      <c r="C50" s="23">
        <v>11</v>
      </c>
      <c r="D50" s="26">
        <v>772.89</v>
      </c>
      <c r="E50" s="105">
        <v>1416.6</v>
      </c>
      <c r="F50" s="40"/>
      <c r="G50" s="106"/>
      <c r="H50" s="40">
        <f t="shared" si="0"/>
        <v>0</v>
      </c>
      <c r="I50" s="40">
        <f t="shared" si="0"/>
        <v>0</v>
      </c>
      <c r="J50" s="107">
        <f t="shared" si="1"/>
        <v>0</v>
      </c>
      <c r="K50" s="25">
        <f>'зведен (5)'!T49</f>
        <v>2725.0160000000001</v>
      </c>
    </row>
    <row r="51" spans="1:11" s="5" customFormat="1" ht="9.75" customHeight="1">
      <c r="A51" s="21">
        <v>46</v>
      </c>
      <c r="B51" s="22" t="s">
        <v>37</v>
      </c>
      <c r="C51" s="23">
        <v>12</v>
      </c>
      <c r="D51" s="26">
        <v>2090.1999999999998</v>
      </c>
      <c r="E51" s="105">
        <v>2588.81</v>
      </c>
      <c r="F51" s="40">
        <v>5246.46</v>
      </c>
      <c r="G51" s="106">
        <v>5709.26</v>
      </c>
      <c r="H51" s="40">
        <f t="shared" si="0"/>
        <v>4372.05</v>
      </c>
      <c r="I51" s="40">
        <f t="shared" si="0"/>
        <v>4757.72</v>
      </c>
      <c r="J51" s="107">
        <f t="shared" si="1"/>
        <v>-385.67000000000007</v>
      </c>
      <c r="K51" s="25">
        <f>'зведен (5)'!T50</f>
        <v>4366.3789999999999</v>
      </c>
    </row>
    <row r="52" spans="1:11" s="5" customFormat="1" ht="10.5" customHeight="1">
      <c r="A52" s="21">
        <v>47</v>
      </c>
      <c r="B52" s="22" t="s">
        <v>37</v>
      </c>
      <c r="C52" s="23">
        <v>2</v>
      </c>
      <c r="D52" s="26">
        <v>1134.5999999999999</v>
      </c>
      <c r="E52" s="105">
        <v>8789.61</v>
      </c>
      <c r="F52" s="40">
        <v>3358.41</v>
      </c>
      <c r="G52" s="106">
        <v>3729.32</v>
      </c>
      <c r="H52" s="40">
        <f t="shared" si="0"/>
        <v>2798.68</v>
      </c>
      <c r="I52" s="40">
        <f t="shared" si="0"/>
        <v>3107.77</v>
      </c>
      <c r="J52" s="107">
        <f t="shared" si="1"/>
        <v>-309.09000000000015</v>
      </c>
      <c r="K52" s="25">
        <f>'зведен (5)'!T51</f>
        <v>3107.5610000000001</v>
      </c>
    </row>
    <row r="53" spans="1:11" s="5" customFormat="1">
      <c r="A53" s="21">
        <v>48</v>
      </c>
      <c r="B53" s="22" t="s">
        <v>37</v>
      </c>
      <c r="C53" s="23">
        <v>3</v>
      </c>
      <c r="D53" s="26">
        <v>2453.9</v>
      </c>
      <c r="E53" s="105">
        <v>1430.28</v>
      </c>
      <c r="F53" s="40">
        <v>5276.05</v>
      </c>
      <c r="G53" s="106">
        <v>5949.42</v>
      </c>
      <c r="H53" s="40">
        <f t="shared" si="0"/>
        <v>4396.71</v>
      </c>
      <c r="I53" s="40">
        <f t="shared" si="0"/>
        <v>4957.8500000000004</v>
      </c>
      <c r="J53" s="107">
        <f t="shared" si="1"/>
        <v>-561.14000000000033</v>
      </c>
      <c r="K53" s="25">
        <f>'зведен (5)'!T52</f>
        <v>4373.47</v>
      </c>
    </row>
    <row r="54" spans="1:11" s="5" customFormat="1">
      <c r="A54" s="21">
        <v>49</v>
      </c>
      <c r="B54" s="22" t="s">
        <v>37</v>
      </c>
      <c r="C54" s="23">
        <v>38</v>
      </c>
      <c r="D54" s="26">
        <v>2523.6</v>
      </c>
      <c r="E54" s="105">
        <v>7052.16</v>
      </c>
      <c r="F54" s="40">
        <v>6843.91</v>
      </c>
      <c r="G54" s="106">
        <v>8064.11</v>
      </c>
      <c r="H54" s="40">
        <f t="shared" si="0"/>
        <v>5703.26</v>
      </c>
      <c r="I54" s="40">
        <f t="shared" si="0"/>
        <v>6720.09</v>
      </c>
      <c r="J54" s="107">
        <f t="shared" si="1"/>
        <v>-1016.8299999999999</v>
      </c>
      <c r="K54" s="25">
        <f>'зведен (5)'!T53</f>
        <v>4646.8270000000002</v>
      </c>
    </row>
    <row r="55" spans="1:11" s="5" customFormat="1">
      <c r="A55" s="21">
        <v>50</v>
      </c>
      <c r="B55" s="22" t="s">
        <v>37</v>
      </c>
      <c r="C55" s="23">
        <v>39</v>
      </c>
      <c r="D55" s="26">
        <v>934.2</v>
      </c>
      <c r="E55" s="105">
        <v>5684.48</v>
      </c>
      <c r="F55" s="40">
        <v>2926.13</v>
      </c>
      <c r="G55" s="106">
        <v>3514.46</v>
      </c>
      <c r="H55" s="40">
        <f t="shared" si="0"/>
        <v>2438.44</v>
      </c>
      <c r="I55" s="40">
        <f t="shared" si="0"/>
        <v>2928.72</v>
      </c>
      <c r="J55" s="107">
        <f t="shared" si="1"/>
        <v>-490.27999999999975</v>
      </c>
      <c r="K55" s="25">
        <f>'зведен (5)'!T54</f>
        <v>1627.7819999999999</v>
      </c>
    </row>
    <row r="56" spans="1:11" s="5" customFormat="1">
      <c r="A56" s="21">
        <v>51</v>
      </c>
      <c r="B56" s="22" t="s">
        <v>37</v>
      </c>
      <c r="C56" s="23">
        <v>40</v>
      </c>
      <c r="D56" s="26">
        <v>4642.2</v>
      </c>
      <c r="E56" s="105">
        <v>7763.73</v>
      </c>
      <c r="F56" s="40">
        <v>14437.28</v>
      </c>
      <c r="G56" s="106">
        <v>15979.47</v>
      </c>
      <c r="H56" s="40">
        <f t="shared" si="0"/>
        <v>12031.07</v>
      </c>
      <c r="I56" s="40">
        <f t="shared" si="0"/>
        <v>13316.23</v>
      </c>
      <c r="J56" s="107">
        <f t="shared" si="1"/>
        <v>-1285.1599999999999</v>
      </c>
      <c r="K56" s="25">
        <f>'зведен (5)'!T55</f>
        <v>10365.887000000001</v>
      </c>
    </row>
    <row r="57" spans="1:11" s="5" customFormat="1" ht="10.5" customHeight="1">
      <c r="A57" s="21">
        <v>52</v>
      </c>
      <c r="B57" s="32" t="s">
        <v>37</v>
      </c>
      <c r="C57" s="33" t="s">
        <v>40</v>
      </c>
      <c r="D57" s="24">
        <v>1801.2</v>
      </c>
      <c r="E57" s="105">
        <v>4966.62</v>
      </c>
      <c r="F57" s="40">
        <v>5484.23</v>
      </c>
      <c r="G57" s="106">
        <v>5373.29</v>
      </c>
      <c r="H57" s="40">
        <f t="shared" si="0"/>
        <v>4570.1899999999996</v>
      </c>
      <c r="I57" s="40">
        <f t="shared" si="0"/>
        <v>4477.74</v>
      </c>
      <c r="J57" s="107">
        <f t="shared" si="1"/>
        <v>92.449999999999818</v>
      </c>
      <c r="K57" s="25">
        <f>'зведен (5)'!T56</f>
        <v>3592.2060000000001</v>
      </c>
    </row>
    <row r="58" spans="1:11" s="5" customFormat="1">
      <c r="A58" s="21">
        <v>53</v>
      </c>
      <c r="B58" s="32" t="s">
        <v>37</v>
      </c>
      <c r="C58" s="33">
        <v>5</v>
      </c>
      <c r="D58" s="24">
        <v>4432.3</v>
      </c>
      <c r="E58" s="105">
        <v>14768.12</v>
      </c>
      <c r="F58" s="40">
        <v>10903.45</v>
      </c>
      <c r="G58" s="106">
        <v>17178.71</v>
      </c>
      <c r="H58" s="40">
        <f t="shared" si="0"/>
        <v>9086.2099999999991</v>
      </c>
      <c r="I58" s="40">
        <f t="shared" si="0"/>
        <v>14315.59</v>
      </c>
      <c r="J58" s="107">
        <f t="shared" si="1"/>
        <v>-5229.380000000001</v>
      </c>
      <c r="K58" s="25">
        <f>'зведен (5)'!T57</f>
        <v>8094.2830000000004</v>
      </c>
    </row>
    <row r="59" spans="1:11" s="5" customFormat="1">
      <c r="A59" s="21">
        <v>54</v>
      </c>
      <c r="B59" s="32" t="s">
        <v>37</v>
      </c>
      <c r="C59" s="33">
        <v>52</v>
      </c>
      <c r="D59" s="24">
        <v>2602.98</v>
      </c>
      <c r="E59" s="105">
        <v>16743.66</v>
      </c>
      <c r="F59" s="40">
        <v>7756.85</v>
      </c>
      <c r="G59" s="106">
        <v>6231.43</v>
      </c>
      <c r="H59" s="40">
        <f t="shared" si="0"/>
        <v>6464.04</v>
      </c>
      <c r="I59" s="40">
        <f t="shared" si="0"/>
        <v>5192.8599999999997</v>
      </c>
      <c r="J59" s="107">
        <f t="shared" si="1"/>
        <v>1271.1800000000003</v>
      </c>
      <c r="K59" s="25">
        <f>'зведен (5)'!T58</f>
        <v>5529.0709999999999</v>
      </c>
    </row>
    <row r="60" spans="1:11" s="5" customFormat="1">
      <c r="A60" s="21">
        <v>55</v>
      </c>
      <c r="B60" s="32" t="s">
        <v>37</v>
      </c>
      <c r="C60" s="33">
        <v>58</v>
      </c>
      <c r="D60" s="24">
        <v>624.20000000000005</v>
      </c>
      <c r="E60" s="105">
        <v>769.66</v>
      </c>
      <c r="F60" s="40">
        <v>1860.12</v>
      </c>
      <c r="G60" s="106">
        <v>2579.34</v>
      </c>
      <c r="H60" s="40">
        <f t="shared" si="0"/>
        <v>1550.1</v>
      </c>
      <c r="I60" s="40">
        <f t="shared" si="0"/>
        <v>2149.4499999999998</v>
      </c>
      <c r="J60" s="107">
        <f t="shared" si="1"/>
        <v>-599.34999999999991</v>
      </c>
      <c r="K60" s="25">
        <f>'зведен (5)'!T59</f>
        <v>1187.518</v>
      </c>
    </row>
    <row r="61" spans="1:11" s="5" customFormat="1">
      <c r="A61" s="21">
        <v>56</v>
      </c>
      <c r="B61" s="32" t="s">
        <v>37</v>
      </c>
      <c r="C61" s="33">
        <v>6</v>
      </c>
      <c r="D61" s="24">
        <v>1644.9</v>
      </c>
      <c r="E61" s="105">
        <v>7752.34</v>
      </c>
      <c r="F61" s="40">
        <v>4227.46</v>
      </c>
      <c r="G61" s="106">
        <v>5102.96</v>
      </c>
      <c r="H61" s="40">
        <f t="shared" si="0"/>
        <v>3522.88</v>
      </c>
      <c r="I61" s="40">
        <f t="shared" si="0"/>
        <v>4252.47</v>
      </c>
      <c r="J61" s="107">
        <f t="shared" si="1"/>
        <v>-729.59000000000015</v>
      </c>
      <c r="K61" s="25">
        <f>'зведен (5)'!T60</f>
        <v>2822.4229999999998</v>
      </c>
    </row>
    <row r="62" spans="1:11" s="5" customFormat="1">
      <c r="A62" s="21">
        <v>57</v>
      </c>
      <c r="B62" s="32" t="s">
        <v>37</v>
      </c>
      <c r="C62" s="33">
        <v>60</v>
      </c>
      <c r="D62" s="24">
        <v>619</v>
      </c>
      <c r="E62" s="105">
        <v>2319.7800000000002</v>
      </c>
      <c r="F62" s="40">
        <v>1751.79</v>
      </c>
      <c r="G62" s="106">
        <v>3334.51</v>
      </c>
      <c r="H62" s="40">
        <f t="shared" si="0"/>
        <v>1459.83</v>
      </c>
      <c r="I62" s="40">
        <f t="shared" si="0"/>
        <v>2778.76</v>
      </c>
      <c r="J62" s="107">
        <f t="shared" si="1"/>
        <v>-1318.9300000000003</v>
      </c>
      <c r="K62" s="25">
        <f>'зведен (5)'!T61</f>
        <v>1216.9390000000001</v>
      </c>
    </row>
    <row r="63" spans="1:11" s="5" customFormat="1">
      <c r="A63" s="21">
        <v>58</v>
      </c>
      <c r="B63" s="32" t="s">
        <v>37</v>
      </c>
      <c r="C63" s="33">
        <v>64</v>
      </c>
      <c r="D63" s="24">
        <v>617.79999999999995</v>
      </c>
      <c r="E63" s="105">
        <v>171.23</v>
      </c>
      <c r="F63" s="40">
        <v>1754.54</v>
      </c>
      <c r="G63" s="106">
        <v>2142.5300000000002</v>
      </c>
      <c r="H63" s="40">
        <f t="shared" si="0"/>
        <v>1462.12</v>
      </c>
      <c r="I63" s="40">
        <f t="shared" si="0"/>
        <v>1785.44</v>
      </c>
      <c r="J63" s="107">
        <f t="shared" si="1"/>
        <v>-323.32000000000016</v>
      </c>
      <c r="K63" s="25">
        <f>'зведен (5)'!T62</f>
        <v>1171.519</v>
      </c>
    </row>
    <row r="64" spans="1:11" s="5" customFormat="1">
      <c r="A64" s="21">
        <v>59</v>
      </c>
      <c r="B64" s="32" t="s">
        <v>37</v>
      </c>
      <c r="C64" s="33">
        <v>7</v>
      </c>
      <c r="D64" s="24">
        <v>4326.03</v>
      </c>
      <c r="E64" s="105">
        <v>15658.89</v>
      </c>
      <c r="F64" s="40">
        <v>11204.48</v>
      </c>
      <c r="G64" s="106">
        <v>13352.7</v>
      </c>
      <c r="H64" s="40">
        <f t="shared" si="0"/>
        <v>9337.07</v>
      </c>
      <c r="I64" s="40">
        <f t="shared" si="0"/>
        <v>11127.25</v>
      </c>
      <c r="J64" s="107">
        <f t="shared" si="1"/>
        <v>-1790.1800000000003</v>
      </c>
      <c r="K64" s="25">
        <f>'зведен (5)'!T63</f>
        <v>8859.384</v>
      </c>
    </row>
    <row r="65" spans="1:11" s="5" customFormat="1">
      <c r="A65" s="21">
        <v>60</v>
      </c>
      <c r="B65" s="32" t="s">
        <v>37</v>
      </c>
      <c r="C65" s="33">
        <v>82</v>
      </c>
      <c r="D65" s="24">
        <v>436.2</v>
      </c>
      <c r="E65" s="105">
        <v>5038.24</v>
      </c>
      <c r="F65" s="40">
        <v>1565.95</v>
      </c>
      <c r="G65" s="106">
        <v>980.07</v>
      </c>
      <c r="H65" s="40">
        <f t="shared" si="0"/>
        <v>1304.96</v>
      </c>
      <c r="I65" s="40">
        <f t="shared" si="0"/>
        <v>816.73</v>
      </c>
      <c r="J65" s="107">
        <f t="shared" si="1"/>
        <v>488.23</v>
      </c>
      <c r="K65" s="25">
        <f>'зведен (5)'!T64</f>
        <v>1414.424</v>
      </c>
    </row>
    <row r="66" spans="1:11" s="5" customFormat="1">
      <c r="A66" s="21">
        <v>61</v>
      </c>
      <c r="B66" s="32" t="s">
        <v>37</v>
      </c>
      <c r="C66" s="33">
        <v>84</v>
      </c>
      <c r="D66" s="24">
        <v>1774.9</v>
      </c>
      <c r="E66" s="105">
        <v>7881.69</v>
      </c>
      <c r="F66" s="40">
        <v>4916.4799999999996</v>
      </c>
      <c r="G66" s="106">
        <v>6978.59</v>
      </c>
      <c r="H66" s="40">
        <f t="shared" si="0"/>
        <v>4097.07</v>
      </c>
      <c r="I66" s="40">
        <f t="shared" si="0"/>
        <v>5815.49</v>
      </c>
      <c r="J66" s="107">
        <f t="shared" si="1"/>
        <v>-1718.42</v>
      </c>
      <c r="K66" s="25">
        <f>'зведен (5)'!T65</f>
        <v>3708.6089999999999</v>
      </c>
    </row>
    <row r="67" spans="1:11" s="5" customFormat="1">
      <c r="A67" s="21">
        <v>62</v>
      </c>
      <c r="B67" s="32" t="s">
        <v>37</v>
      </c>
      <c r="C67" s="33" t="s">
        <v>41</v>
      </c>
      <c r="D67" s="24">
        <v>228.7</v>
      </c>
      <c r="E67" s="105">
        <v>3123.07</v>
      </c>
      <c r="F67" s="40">
        <v>597.55999999999995</v>
      </c>
      <c r="G67" s="106">
        <v>117</v>
      </c>
      <c r="H67" s="40">
        <f t="shared" si="0"/>
        <v>497.97</v>
      </c>
      <c r="I67" s="40">
        <f t="shared" si="0"/>
        <v>97.5</v>
      </c>
      <c r="J67" s="107">
        <f t="shared" si="1"/>
        <v>400.47</v>
      </c>
      <c r="K67" s="25">
        <f>'зведен (5)'!T66</f>
        <v>372.18200000000002</v>
      </c>
    </row>
    <row r="68" spans="1:11" s="5" customFormat="1">
      <c r="A68" s="21">
        <v>63</v>
      </c>
      <c r="B68" s="32" t="s">
        <v>37</v>
      </c>
      <c r="C68" s="33">
        <v>9</v>
      </c>
      <c r="D68" s="24">
        <v>4973.47</v>
      </c>
      <c r="E68" s="105">
        <v>9370.82</v>
      </c>
      <c r="F68" s="40">
        <v>12732.09</v>
      </c>
      <c r="G68" s="106">
        <v>14706.86</v>
      </c>
      <c r="H68" s="40">
        <f t="shared" si="0"/>
        <v>10610.08</v>
      </c>
      <c r="I68" s="40">
        <f t="shared" si="0"/>
        <v>12255.72</v>
      </c>
      <c r="J68" s="107">
        <f t="shared" si="1"/>
        <v>-1645.6399999999994</v>
      </c>
      <c r="K68" s="25">
        <f>'зведен (5)'!T67</f>
        <v>8591.8729999999996</v>
      </c>
    </row>
    <row r="69" spans="1:11" s="5" customFormat="1">
      <c r="A69" s="21">
        <v>64</v>
      </c>
      <c r="B69" s="32" t="s">
        <v>42</v>
      </c>
      <c r="C69" s="33">
        <v>18</v>
      </c>
      <c r="D69" s="24">
        <v>452.71</v>
      </c>
      <c r="E69" s="105">
        <v>563.63</v>
      </c>
      <c r="F69" s="40">
        <v>1063.8900000000001</v>
      </c>
      <c r="G69" s="106">
        <v>1016.71</v>
      </c>
      <c r="H69" s="40">
        <f t="shared" si="0"/>
        <v>886.58</v>
      </c>
      <c r="I69" s="40">
        <f t="shared" si="0"/>
        <v>847.26</v>
      </c>
      <c r="J69" s="107">
        <f t="shared" si="1"/>
        <v>39.32000000000005</v>
      </c>
      <c r="K69" s="25">
        <f>'зведен (5)'!T68</f>
        <v>693.072</v>
      </c>
    </row>
    <row r="70" spans="1:11" s="5" customFormat="1">
      <c r="A70" s="21">
        <v>65</v>
      </c>
      <c r="B70" s="32" t="s">
        <v>42</v>
      </c>
      <c r="C70" s="33">
        <v>23</v>
      </c>
      <c r="D70" s="24">
        <v>395.9</v>
      </c>
      <c r="E70" s="105">
        <v>-491.83</v>
      </c>
      <c r="F70" s="40">
        <v>1112.48</v>
      </c>
      <c r="G70" s="106">
        <v>1369.15</v>
      </c>
      <c r="H70" s="40">
        <f t="shared" si="0"/>
        <v>927.07</v>
      </c>
      <c r="I70" s="40">
        <f t="shared" si="0"/>
        <v>1140.96</v>
      </c>
      <c r="J70" s="107">
        <f t="shared" si="1"/>
        <v>-213.89</v>
      </c>
      <c r="K70" s="25">
        <f>'зведен (5)'!T69</f>
        <v>732.59799999999996</v>
      </c>
    </row>
    <row r="71" spans="1:11" s="5" customFormat="1">
      <c r="A71" s="21">
        <v>66</v>
      </c>
      <c r="B71" s="32" t="s">
        <v>42</v>
      </c>
      <c r="C71" s="33">
        <v>27</v>
      </c>
      <c r="D71" s="24">
        <v>419.54</v>
      </c>
      <c r="E71" s="105">
        <v>1422.66</v>
      </c>
      <c r="F71" s="40">
        <v>1099.2</v>
      </c>
      <c r="G71" s="106">
        <v>1125.1300000000001</v>
      </c>
      <c r="H71" s="40">
        <f t="shared" ref="H71:I134" si="2">ROUND(F71/1.2,2)</f>
        <v>916</v>
      </c>
      <c r="I71" s="40">
        <f t="shared" si="2"/>
        <v>937.61</v>
      </c>
      <c r="J71" s="107">
        <f t="shared" ref="J71:J134" si="3">H71-I71</f>
        <v>-21.610000000000014</v>
      </c>
      <c r="K71" s="25">
        <f>'зведен (5)'!T70</f>
        <v>847.947</v>
      </c>
    </row>
    <row r="72" spans="1:11" s="5" customFormat="1">
      <c r="A72" s="21">
        <v>67</v>
      </c>
      <c r="B72" s="32" t="s">
        <v>42</v>
      </c>
      <c r="C72" s="33">
        <v>57</v>
      </c>
      <c r="D72" s="24">
        <v>603.70000000000005</v>
      </c>
      <c r="E72" s="105">
        <v>7489.21</v>
      </c>
      <c r="F72" s="40">
        <v>1788.71</v>
      </c>
      <c r="G72" s="106">
        <v>3154.6</v>
      </c>
      <c r="H72" s="40">
        <f t="shared" si="2"/>
        <v>1490.59</v>
      </c>
      <c r="I72" s="40">
        <f t="shared" si="2"/>
        <v>2628.83</v>
      </c>
      <c r="J72" s="107">
        <f t="shared" si="3"/>
        <v>-1138.24</v>
      </c>
      <c r="K72" s="25">
        <f>'зведен (5)'!T71</f>
        <v>1184.623</v>
      </c>
    </row>
    <row r="73" spans="1:11" s="5" customFormat="1">
      <c r="A73" s="21">
        <v>68</v>
      </c>
      <c r="B73" s="32" t="s">
        <v>42</v>
      </c>
      <c r="C73" s="33">
        <v>59</v>
      </c>
      <c r="D73" s="24">
        <v>752.2</v>
      </c>
      <c r="E73" s="105">
        <v>509.42</v>
      </c>
      <c r="F73" s="40">
        <v>2392</v>
      </c>
      <c r="G73" s="106">
        <v>2189.9</v>
      </c>
      <c r="H73" s="40">
        <f t="shared" si="2"/>
        <v>1993.33</v>
      </c>
      <c r="I73" s="40">
        <f t="shared" si="2"/>
        <v>1824.92</v>
      </c>
      <c r="J73" s="107">
        <f t="shared" si="3"/>
        <v>168.40999999999985</v>
      </c>
      <c r="K73" s="25">
        <f>'зведен (5)'!T72</f>
        <v>1770.373</v>
      </c>
    </row>
    <row r="74" spans="1:11" s="5" customFormat="1">
      <c r="A74" s="21">
        <v>69</v>
      </c>
      <c r="B74" s="32" t="s">
        <v>42</v>
      </c>
      <c r="C74" s="33">
        <v>61</v>
      </c>
      <c r="D74" s="24">
        <v>1816.8</v>
      </c>
      <c r="E74" s="105">
        <v>22550.560000000001</v>
      </c>
      <c r="F74" s="40">
        <v>5359.69</v>
      </c>
      <c r="G74" s="106">
        <v>7270.86</v>
      </c>
      <c r="H74" s="40">
        <f t="shared" si="2"/>
        <v>4466.41</v>
      </c>
      <c r="I74" s="40">
        <f t="shared" si="2"/>
        <v>6059.05</v>
      </c>
      <c r="J74" s="107">
        <f t="shared" si="3"/>
        <v>-1592.6400000000003</v>
      </c>
      <c r="K74" s="25">
        <f>'зведен (5)'!T73</f>
        <v>4002.1610000000001</v>
      </c>
    </row>
    <row r="75" spans="1:11" s="5" customFormat="1">
      <c r="A75" s="21">
        <v>70</v>
      </c>
      <c r="B75" s="32" t="s">
        <v>43</v>
      </c>
      <c r="C75" s="33">
        <v>33</v>
      </c>
      <c r="D75" s="24">
        <v>630.1</v>
      </c>
      <c r="E75" s="105">
        <v>2251.36</v>
      </c>
      <c r="F75" s="40">
        <v>1921.84</v>
      </c>
      <c r="G75" s="106">
        <v>2499.65</v>
      </c>
      <c r="H75" s="40">
        <f t="shared" si="2"/>
        <v>1601.53</v>
      </c>
      <c r="I75" s="40">
        <f t="shared" si="2"/>
        <v>2083.04</v>
      </c>
      <c r="J75" s="107">
        <f t="shared" si="3"/>
        <v>-481.51</v>
      </c>
      <c r="K75" s="25">
        <f>'зведен (5)'!T74</f>
        <v>1355.9880000000001</v>
      </c>
    </row>
    <row r="76" spans="1:11" s="5" customFormat="1">
      <c r="A76" s="21">
        <v>71</v>
      </c>
      <c r="B76" s="32" t="s">
        <v>44</v>
      </c>
      <c r="C76" s="33">
        <v>4</v>
      </c>
      <c r="D76" s="24">
        <v>264.3</v>
      </c>
      <c r="E76" s="105">
        <v>699.31</v>
      </c>
      <c r="F76" s="40">
        <v>666.03</v>
      </c>
      <c r="G76" s="106">
        <v>1395.53</v>
      </c>
      <c r="H76" s="40">
        <f t="shared" si="2"/>
        <v>555.03</v>
      </c>
      <c r="I76" s="40">
        <f t="shared" si="2"/>
        <v>1162.94</v>
      </c>
      <c r="J76" s="107">
        <f t="shared" si="3"/>
        <v>-607.91000000000008</v>
      </c>
      <c r="K76" s="25">
        <f>'зведен (5)'!T75</f>
        <v>577.74400000000003</v>
      </c>
    </row>
    <row r="77" spans="1:11" s="5" customFormat="1">
      <c r="A77" s="21">
        <v>72</v>
      </c>
      <c r="B77" s="32" t="s">
        <v>45</v>
      </c>
      <c r="C77" s="33">
        <v>11</v>
      </c>
      <c r="D77" s="24">
        <v>325.39999999999998</v>
      </c>
      <c r="E77" s="105">
        <v>-522.71</v>
      </c>
      <c r="F77" s="40">
        <v>937.16</v>
      </c>
      <c r="G77" s="106">
        <v>1058.95</v>
      </c>
      <c r="H77" s="40">
        <f t="shared" si="2"/>
        <v>780.97</v>
      </c>
      <c r="I77" s="40">
        <f t="shared" si="2"/>
        <v>882.46</v>
      </c>
      <c r="J77" s="107">
        <f t="shared" si="3"/>
        <v>-101.49000000000001</v>
      </c>
      <c r="K77" s="25">
        <f>'зведен (5)'!T76</f>
        <v>781.43399999999997</v>
      </c>
    </row>
    <row r="78" spans="1:11" s="5" customFormat="1">
      <c r="A78" s="21">
        <v>73</v>
      </c>
      <c r="B78" s="32" t="s">
        <v>45</v>
      </c>
      <c r="C78" s="33">
        <v>17</v>
      </c>
      <c r="D78" s="24">
        <v>401.1</v>
      </c>
      <c r="E78" s="105">
        <v>1074.47</v>
      </c>
      <c r="F78" s="40">
        <v>1151.1500000000001</v>
      </c>
      <c r="G78" s="106">
        <v>1267.95</v>
      </c>
      <c r="H78" s="40">
        <f t="shared" si="2"/>
        <v>959.29</v>
      </c>
      <c r="I78" s="40">
        <f t="shared" si="2"/>
        <v>1056.6300000000001</v>
      </c>
      <c r="J78" s="107">
        <f t="shared" si="3"/>
        <v>-97.340000000000146</v>
      </c>
      <c r="K78" s="25">
        <f>'зведен (5)'!T77</f>
        <v>787.00300000000004</v>
      </c>
    </row>
    <row r="79" spans="1:11" s="5" customFormat="1">
      <c r="A79" s="21">
        <v>74</v>
      </c>
      <c r="B79" s="32" t="s">
        <v>45</v>
      </c>
      <c r="C79" s="34" t="s">
        <v>46</v>
      </c>
      <c r="D79" s="24">
        <v>1720.1</v>
      </c>
      <c r="E79" s="105">
        <v>3603.22</v>
      </c>
      <c r="F79" s="40">
        <v>4661.5</v>
      </c>
      <c r="G79" s="106">
        <v>4818.2700000000004</v>
      </c>
      <c r="H79" s="40">
        <f t="shared" si="2"/>
        <v>3884.58</v>
      </c>
      <c r="I79" s="40">
        <f t="shared" si="2"/>
        <v>4015.23</v>
      </c>
      <c r="J79" s="107">
        <f t="shared" si="3"/>
        <v>-130.65000000000009</v>
      </c>
      <c r="K79" s="25">
        <f>'зведен (5)'!T78</f>
        <v>3369.5940000000001</v>
      </c>
    </row>
    <row r="80" spans="1:11" s="5" customFormat="1">
      <c r="A80" s="21">
        <v>75</v>
      </c>
      <c r="B80" s="32" t="s">
        <v>45</v>
      </c>
      <c r="C80" s="33">
        <v>31</v>
      </c>
      <c r="D80" s="24">
        <v>1749.9</v>
      </c>
      <c r="E80" s="105">
        <v>1564.59</v>
      </c>
      <c r="F80" s="40">
        <v>5162.33</v>
      </c>
      <c r="G80" s="106">
        <v>6237.11</v>
      </c>
      <c r="H80" s="40">
        <f t="shared" si="2"/>
        <v>4301.9399999999996</v>
      </c>
      <c r="I80" s="40">
        <f t="shared" si="2"/>
        <v>5197.59</v>
      </c>
      <c r="J80" s="107">
        <f t="shared" si="3"/>
        <v>-895.65000000000055</v>
      </c>
      <c r="K80" s="25">
        <f>'зведен (5)'!T79</f>
        <v>4269.9279999999999</v>
      </c>
    </row>
    <row r="81" spans="1:11" s="5" customFormat="1">
      <c r="A81" s="21">
        <v>76</v>
      </c>
      <c r="B81" s="32" t="s">
        <v>45</v>
      </c>
      <c r="C81" s="33" t="s">
        <v>47</v>
      </c>
      <c r="D81" s="24">
        <v>1632.5</v>
      </c>
      <c r="E81" s="105">
        <v>3087.9</v>
      </c>
      <c r="F81" s="40">
        <v>4505.71</v>
      </c>
      <c r="G81" s="106">
        <v>5863.58</v>
      </c>
      <c r="H81" s="40">
        <f t="shared" si="2"/>
        <v>3754.76</v>
      </c>
      <c r="I81" s="40">
        <f t="shared" si="2"/>
        <v>4886.32</v>
      </c>
      <c r="J81" s="107">
        <f t="shared" si="3"/>
        <v>-1131.5599999999995</v>
      </c>
      <c r="K81" s="25">
        <f>'зведен (5)'!T80</f>
        <v>3151.1579999999999</v>
      </c>
    </row>
    <row r="82" spans="1:11" s="5" customFormat="1">
      <c r="A82" s="21">
        <v>77</v>
      </c>
      <c r="B82" s="32" t="s">
        <v>45</v>
      </c>
      <c r="C82" s="33">
        <v>57</v>
      </c>
      <c r="D82" s="24">
        <v>463.6</v>
      </c>
      <c r="E82" s="105">
        <v>7171.74</v>
      </c>
      <c r="F82" s="40">
        <v>1159</v>
      </c>
      <c r="G82" s="106">
        <v>648.75</v>
      </c>
      <c r="H82" s="40">
        <f t="shared" si="2"/>
        <v>965.83</v>
      </c>
      <c r="I82" s="40">
        <f t="shared" si="2"/>
        <v>540.63</v>
      </c>
      <c r="J82" s="107">
        <f t="shared" si="3"/>
        <v>425.20000000000005</v>
      </c>
      <c r="K82" s="25">
        <f>'зведен (5)'!T81</f>
        <v>825.76900000000001</v>
      </c>
    </row>
    <row r="83" spans="1:11" s="5" customFormat="1">
      <c r="A83" s="21">
        <v>78</v>
      </c>
      <c r="B83" s="32" t="s">
        <v>45</v>
      </c>
      <c r="C83" s="33" t="s">
        <v>48</v>
      </c>
      <c r="D83" s="24">
        <v>691.1</v>
      </c>
      <c r="E83" s="105">
        <v>11262.54</v>
      </c>
      <c r="F83" s="40">
        <v>2736.75</v>
      </c>
      <c r="G83" s="106">
        <v>2403.48</v>
      </c>
      <c r="H83" s="40">
        <f t="shared" si="2"/>
        <v>2280.63</v>
      </c>
      <c r="I83" s="40">
        <f t="shared" si="2"/>
        <v>2002.9</v>
      </c>
      <c r="J83" s="107">
        <f t="shared" si="3"/>
        <v>277.73</v>
      </c>
      <c r="K83" s="25">
        <f>'зведен (5)'!T82</f>
        <v>2433.0569999999998</v>
      </c>
    </row>
    <row r="84" spans="1:11" s="5" customFormat="1">
      <c r="A84" s="21">
        <v>79</v>
      </c>
      <c r="B84" s="32" t="s">
        <v>45</v>
      </c>
      <c r="C84" s="33" t="s">
        <v>49</v>
      </c>
      <c r="D84" s="35">
        <v>1014.52</v>
      </c>
      <c r="E84" s="105">
        <v>5295.98</v>
      </c>
      <c r="F84" s="40">
        <v>3053.7</v>
      </c>
      <c r="G84" s="106">
        <v>2607.67</v>
      </c>
      <c r="H84" s="40">
        <f t="shared" si="2"/>
        <v>2544.75</v>
      </c>
      <c r="I84" s="40">
        <f t="shared" si="2"/>
        <v>2173.06</v>
      </c>
      <c r="J84" s="107">
        <f t="shared" si="3"/>
        <v>371.69000000000005</v>
      </c>
      <c r="K84" s="25">
        <f>'зведен (5)'!T83</f>
        <v>2591.1770000000001</v>
      </c>
    </row>
    <row r="85" spans="1:11" s="5" customFormat="1">
      <c r="A85" s="21">
        <v>80</v>
      </c>
      <c r="B85" s="32" t="s">
        <v>45</v>
      </c>
      <c r="C85" s="33">
        <v>9</v>
      </c>
      <c r="D85" s="24">
        <v>909.2</v>
      </c>
      <c r="E85" s="105">
        <v>15244.16</v>
      </c>
      <c r="F85" s="40">
        <v>2836.7</v>
      </c>
      <c r="G85" s="106">
        <v>3745.5</v>
      </c>
      <c r="H85" s="40">
        <f t="shared" si="2"/>
        <v>2363.92</v>
      </c>
      <c r="I85" s="40">
        <f t="shared" si="2"/>
        <v>3121.25</v>
      </c>
      <c r="J85" s="107">
        <f t="shared" si="3"/>
        <v>-757.32999999999993</v>
      </c>
      <c r="K85" s="25">
        <f>'зведен (5)'!T84</f>
        <v>2735.1559999999999</v>
      </c>
    </row>
    <row r="86" spans="1:11" s="5" customFormat="1">
      <c r="A86" s="21">
        <v>81</v>
      </c>
      <c r="B86" s="32" t="s">
        <v>50</v>
      </c>
      <c r="C86" s="33">
        <v>11</v>
      </c>
      <c r="D86" s="35">
        <v>3434</v>
      </c>
      <c r="E86" s="105">
        <v>47362.84</v>
      </c>
      <c r="F86" s="40">
        <v>18488.29</v>
      </c>
      <c r="G86" s="106">
        <v>23136.3</v>
      </c>
      <c r="H86" s="40">
        <f t="shared" si="2"/>
        <v>15406.91</v>
      </c>
      <c r="I86" s="40">
        <f t="shared" si="2"/>
        <v>19280.25</v>
      </c>
      <c r="J86" s="107">
        <f t="shared" si="3"/>
        <v>-3873.34</v>
      </c>
      <c r="K86" s="25">
        <f>'зведен (5)'!T85</f>
        <v>12549.555</v>
      </c>
    </row>
    <row r="87" spans="1:11" s="5" customFormat="1">
      <c r="A87" s="21">
        <v>82</v>
      </c>
      <c r="B87" s="32" t="s">
        <v>51</v>
      </c>
      <c r="C87" s="33">
        <v>11</v>
      </c>
      <c r="D87" s="24">
        <v>274.60000000000002</v>
      </c>
      <c r="E87" s="105">
        <v>3016.91</v>
      </c>
      <c r="F87" s="40"/>
      <c r="G87" s="106"/>
      <c r="H87" s="40">
        <f t="shared" si="2"/>
        <v>0</v>
      </c>
      <c r="I87" s="40">
        <f t="shared" si="2"/>
        <v>0</v>
      </c>
      <c r="J87" s="107">
        <f t="shared" si="3"/>
        <v>0</v>
      </c>
      <c r="K87" s="25">
        <f>'зведен (5)'!T86</f>
        <v>1800.316</v>
      </c>
    </row>
    <row r="88" spans="1:11" s="5" customFormat="1">
      <c r="A88" s="21">
        <v>83</v>
      </c>
      <c r="B88" s="32" t="s">
        <v>52</v>
      </c>
      <c r="C88" s="33">
        <v>3</v>
      </c>
      <c r="D88" s="24">
        <v>1655.23</v>
      </c>
      <c r="E88" s="105">
        <v>8993.58</v>
      </c>
      <c r="F88" s="40">
        <v>5065.1000000000004</v>
      </c>
      <c r="G88" s="106">
        <v>10063.33</v>
      </c>
      <c r="H88" s="40">
        <f t="shared" si="2"/>
        <v>4220.92</v>
      </c>
      <c r="I88" s="40">
        <f t="shared" si="2"/>
        <v>8386.11</v>
      </c>
      <c r="J88" s="107">
        <f t="shared" si="3"/>
        <v>-4165.1900000000005</v>
      </c>
      <c r="K88" s="25">
        <f>'зведен (5)'!T87</f>
        <v>4059.2310000000002</v>
      </c>
    </row>
    <row r="89" spans="1:11" s="5" customFormat="1">
      <c r="A89" s="21">
        <v>84</v>
      </c>
      <c r="B89" s="32" t="s">
        <v>52</v>
      </c>
      <c r="C89" s="33">
        <v>4</v>
      </c>
      <c r="D89" s="24">
        <v>511.7</v>
      </c>
      <c r="E89" s="105">
        <v>206.9</v>
      </c>
      <c r="F89" s="40">
        <v>1535.1</v>
      </c>
      <c r="G89" s="106">
        <v>2133.13</v>
      </c>
      <c r="H89" s="40">
        <f t="shared" si="2"/>
        <v>1279.25</v>
      </c>
      <c r="I89" s="40">
        <f t="shared" si="2"/>
        <v>1777.61</v>
      </c>
      <c r="J89" s="107">
        <f t="shared" si="3"/>
        <v>-498.3599999999999</v>
      </c>
      <c r="K89" s="25">
        <f>'зведен (5)'!T88</f>
        <v>1014.4880000000001</v>
      </c>
    </row>
    <row r="90" spans="1:11" s="5" customFormat="1">
      <c r="A90" s="21">
        <v>85</v>
      </c>
      <c r="B90" s="32" t="s">
        <v>52</v>
      </c>
      <c r="C90" s="33">
        <v>5</v>
      </c>
      <c r="D90" s="24">
        <v>599.20000000000005</v>
      </c>
      <c r="E90" s="105">
        <v>1194.6400000000001</v>
      </c>
      <c r="F90" s="40">
        <v>1989.34</v>
      </c>
      <c r="G90" s="106">
        <v>3600.46</v>
      </c>
      <c r="H90" s="40">
        <f t="shared" si="2"/>
        <v>1657.78</v>
      </c>
      <c r="I90" s="40">
        <f t="shared" si="2"/>
        <v>3000.38</v>
      </c>
      <c r="J90" s="107">
        <f t="shared" si="3"/>
        <v>-1342.6000000000001</v>
      </c>
      <c r="K90" s="25">
        <f>'зведен (5)'!T89</f>
        <v>1488.2260000000001</v>
      </c>
    </row>
    <row r="91" spans="1:11" s="5" customFormat="1">
      <c r="A91" s="21">
        <v>86</v>
      </c>
      <c r="B91" s="32" t="s">
        <v>52</v>
      </c>
      <c r="C91" s="33">
        <v>7</v>
      </c>
      <c r="D91" s="24">
        <v>602.4</v>
      </c>
      <c r="E91" s="105">
        <v>960.83</v>
      </c>
      <c r="F91" s="40">
        <v>1873.47</v>
      </c>
      <c r="G91" s="106">
        <v>1557.59</v>
      </c>
      <c r="H91" s="40">
        <f t="shared" si="2"/>
        <v>1561.23</v>
      </c>
      <c r="I91" s="40">
        <f t="shared" si="2"/>
        <v>1297.99</v>
      </c>
      <c r="J91" s="107">
        <f t="shared" si="3"/>
        <v>263.24</v>
      </c>
      <c r="K91" s="25">
        <f>'зведен (5)'!T90</f>
        <v>1364.682</v>
      </c>
    </row>
    <row r="92" spans="1:11" s="5" customFormat="1">
      <c r="A92" s="21">
        <v>87</v>
      </c>
      <c r="B92" s="32" t="s">
        <v>52</v>
      </c>
      <c r="C92" s="33">
        <v>9</v>
      </c>
      <c r="D92" s="24">
        <v>1831.5</v>
      </c>
      <c r="E92" s="105">
        <v>5618.87</v>
      </c>
      <c r="F92" s="40">
        <v>5421.26</v>
      </c>
      <c r="G92" s="106">
        <v>8400.02</v>
      </c>
      <c r="H92" s="40">
        <f t="shared" si="2"/>
        <v>4517.72</v>
      </c>
      <c r="I92" s="40">
        <f t="shared" si="2"/>
        <v>7000.02</v>
      </c>
      <c r="J92" s="107">
        <f t="shared" si="3"/>
        <v>-2482.3000000000002</v>
      </c>
      <c r="K92" s="25">
        <f>'зведен (5)'!T91</f>
        <v>3569.2269999999999</v>
      </c>
    </row>
    <row r="93" spans="1:11" s="5" customFormat="1">
      <c r="A93" s="21">
        <v>88</v>
      </c>
      <c r="B93" s="32" t="s">
        <v>53</v>
      </c>
      <c r="C93" s="33">
        <v>1</v>
      </c>
      <c r="D93" s="35">
        <v>1276.7</v>
      </c>
      <c r="E93" s="105">
        <v>-1151.8599999999999</v>
      </c>
      <c r="F93" s="40">
        <v>4047.15</v>
      </c>
      <c r="G93" s="106">
        <v>5283.43</v>
      </c>
      <c r="H93" s="40">
        <f t="shared" si="2"/>
        <v>3372.63</v>
      </c>
      <c r="I93" s="40">
        <f t="shared" si="2"/>
        <v>4402.8599999999997</v>
      </c>
      <c r="J93" s="107">
        <f t="shared" si="3"/>
        <v>-1030.2299999999996</v>
      </c>
      <c r="K93" s="25">
        <f>'зведен (5)'!T92</f>
        <v>3073.9180000000001</v>
      </c>
    </row>
    <row r="94" spans="1:11" s="5" customFormat="1">
      <c r="A94" s="21">
        <v>89</v>
      </c>
      <c r="B94" s="32" t="s">
        <v>53</v>
      </c>
      <c r="C94" s="33">
        <v>3</v>
      </c>
      <c r="D94" s="24">
        <v>672.2</v>
      </c>
      <c r="E94" s="105">
        <v>-744.83</v>
      </c>
      <c r="F94" s="40">
        <v>1855.27</v>
      </c>
      <c r="G94" s="106">
        <v>3274.65</v>
      </c>
      <c r="H94" s="40">
        <f t="shared" si="2"/>
        <v>1546.06</v>
      </c>
      <c r="I94" s="40">
        <f t="shared" si="2"/>
        <v>2728.88</v>
      </c>
      <c r="J94" s="107">
        <f t="shared" si="3"/>
        <v>-1182.8200000000002</v>
      </c>
      <c r="K94" s="25">
        <f>'зведен (5)'!T93</f>
        <v>1930.1020000000001</v>
      </c>
    </row>
    <row r="95" spans="1:11" s="5" customFormat="1">
      <c r="A95" s="21">
        <v>90</v>
      </c>
      <c r="B95" s="32" t="s">
        <v>53</v>
      </c>
      <c r="C95" s="33">
        <v>5</v>
      </c>
      <c r="D95" s="24">
        <v>1146.79</v>
      </c>
      <c r="E95" s="105">
        <v>24497.78</v>
      </c>
      <c r="F95" s="40">
        <v>2763.81</v>
      </c>
      <c r="G95" s="106">
        <v>2068.3000000000002</v>
      </c>
      <c r="H95" s="40">
        <f t="shared" si="2"/>
        <v>2303.1799999999998</v>
      </c>
      <c r="I95" s="40">
        <f t="shared" si="2"/>
        <v>1723.58</v>
      </c>
      <c r="J95" s="107">
        <f t="shared" si="3"/>
        <v>579.59999999999991</v>
      </c>
      <c r="K95" s="25">
        <f>'зведен (5)'!T94</f>
        <v>3334.4659999999999</v>
      </c>
    </row>
    <row r="96" spans="1:11" s="5" customFormat="1">
      <c r="A96" s="21">
        <v>91</v>
      </c>
      <c r="B96" s="32" t="s">
        <v>54</v>
      </c>
      <c r="C96" s="33">
        <v>2</v>
      </c>
      <c r="D96" s="24">
        <v>3362.9</v>
      </c>
      <c r="E96" s="105">
        <v>20330.939999999999</v>
      </c>
      <c r="F96" s="40">
        <v>9926.9</v>
      </c>
      <c r="G96" s="106">
        <v>13443.75</v>
      </c>
      <c r="H96" s="40">
        <f t="shared" si="2"/>
        <v>8272.42</v>
      </c>
      <c r="I96" s="40">
        <f t="shared" si="2"/>
        <v>11203.13</v>
      </c>
      <c r="J96" s="107">
        <f t="shared" si="3"/>
        <v>-2930.7099999999991</v>
      </c>
      <c r="K96" s="25">
        <f>'зведен (5)'!T95</f>
        <v>6941.1530000000002</v>
      </c>
    </row>
    <row r="97" spans="1:11" s="5" customFormat="1">
      <c r="A97" s="21">
        <v>92</v>
      </c>
      <c r="B97" s="36" t="s">
        <v>54</v>
      </c>
      <c r="C97" s="24">
        <v>3</v>
      </c>
      <c r="D97" s="24">
        <v>106.24</v>
      </c>
      <c r="E97" s="105">
        <v>4079.96</v>
      </c>
      <c r="F97" s="40">
        <v>174.23</v>
      </c>
      <c r="G97" s="106">
        <v>67.5</v>
      </c>
      <c r="H97" s="40">
        <f t="shared" si="2"/>
        <v>145.19</v>
      </c>
      <c r="I97" s="40">
        <f t="shared" si="2"/>
        <v>56.25</v>
      </c>
      <c r="J97" s="107">
        <f t="shared" si="3"/>
        <v>88.94</v>
      </c>
      <c r="K97" s="25">
        <f>'зведен (5)'!T96</f>
        <v>267.44400000000002</v>
      </c>
    </row>
    <row r="98" spans="1:11" s="5" customFormat="1">
      <c r="A98" s="21">
        <v>93</v>
      </c>
      <c r="B98" s="32" t="s">
        <v>54</v>
      </c>
      <c r="C98" s="33">
        <v>51</v>
      </c>
      <c r="D98" s="24">
        <v>2185.4699999999998</v>
      </c>
      <c r="E98" s="105">
        <v>3922.79</v>
      </c>
      <c r="F98" s="40">
        <v>6801.24</v>
      </c>
      <c r="G98" s="106">
        <v>8815.19</v>
      </c>
      <c r="H98" s="40">
        <f t="shared" si="2"/>
        <v>5667.7</v>
      </c>
      <c r="I98" s="40">
        <f t="shared" si="2"/>
        <v>7345.99</v>
      </c>
      <c r="J98" s="107">
        <f t="shared" si="3"/>
        <v>-1678.29</v>
      </c>
      <c r="K98" s="25">
        <f>'зведен (5)'!T97</f>
        <v>4339.6710000000003</v>
      </c>
    </row>
    <row r="99" spans="1:11" s="5" customFormat="1">
      <c r="A99" s="21">
        <v>94</v>
      </c>
      <c r="B99" s="32" t="s">
        <v>54</v>
      </c>
      <c r="C99" s="33">
        <v>53</v>
      </c>
      <c r="D99" s="24">
        <v>2219.8000000000002</v>
      </c>
      <c r="E99" s="105">
        <v>8980.57</v>
      </c>
      <c r="F99" s="40">
        <v>6659.4</v>
      </c>
      <c r="G99" s="106">
        <v>9874.9599999999991</v>
      </c>
      <c r="H99" s="40">
        <f t="shared" si="2"/>
        <v>5549.5</v>
      </c>
      <c r="I99" s="40">
        <f t="shared" si="2"/>
        <v>8229.1299999999992</v>
      </c>
      <c r="J99" s="107">
        <f t="shared" si="3"/>
        <v>-2679.6299999999992</v>
      </c>
      <c r="K99" s="25">
        <f>'зведен (5)'!T98</f>
        <v>3905.1390000000001</v>
      </c>
    </row>
    <row r="100" spans="1:11" s="5" customFormat="1">
      <c r="A100" s="21">
        <v>95</v>
      </c>
      <c r="B100" s="32" t="s">
        <v>54</v>
      </c>
      <c r="C100" s="33">
        <v>67</v>
      </c>
      <c r="D100" s="24">
        <v>1818.6</v>
      </c>
      <c r="E100" s="105">
        <v>10226.67</v>
      </c>
      <c r="F100" s="40">
        <v>5546.91</v>
      </c>
      <c r="G100" s="106">
        <v>5851.62</v>
      </c>
      <c r="H100" s="40">
        <f t="shared" si="2"/>
        <v>4622.43</v>
      </c>
      <c r="I100" s="40">
        <f t="shared" si="2"/>
        <v>4876.3500000000004</v>
      </c>
      <c r="J100" s="107">
        <f t="shared" si="3"/>
        <v>-253.92000000000007</v>
      </c>
      <c r="K100" s="25">
        <f>'зведен (5)'!T99</f>
        <v>3334.721</v>
      </c>
    </row>
    <row r="101" spans="1:11" s="5" customFormat="1">
      <c r="A101" s="21">
        <v>96</v>
      </c>
      <c r="B101" s="36" t="s">
        <v>55</v>
      </c>
      <c r="C101" s="24">
        <v>3</v>
      </c>
      <c r="D101" s="24">
        <v>569.79999999999995</v>
      </c>
      <c r="E101" s="105">
        <v>-569.66</v>
      </c>
      <c r="F101" s="40">
        <v>968.66</v>
      </c>
      <c r="G101" s="106">
        <v>26.41</v>
      </c>
      <c r="H101" s="40">
        <f t="shared" si="2"/>
        <v>807.22</v>
      </c>
      <c r="I101" s="40">
        <f t="shared" si="2"/>
        <v>22.01</v>
      </c>
      <c r="J101" s="107">
        <f t="shared" si="3"/>
        <v>785.21</v>
      </c>
      <c r="K101" s="25">
        <f>'зведен (5)'!T100</f>
        <v>955.87199999999996</v>
      </c>
    </row>
    <row r="102" spans="1:11" s="5" customFormat="1">
      <c r="A102" s="21">
        <v>97</v>
      </c>
      <c r="B102" s="36" t="s">
        <v>55</v>
      </c>
      <c r="C102" s="24">
        <v>7</v>
      </c>
      <c r="D102" s="24">
        <v>528.29999999999995</v>
      </c>
      <c r="E102" s="105">
        <v>1702.74</v>
      </c>
      <c r="F102" s="40">
        <v>723.77</v>
      </c>
      <c r="G102" s="106">
        <v>353.31</v>
      </c>
      <c r="H102" s="40">
        <f t="shared" si="2"/>
        <v>603.14</v>
      </c>
      <c r="I102" s="40">
        <f t="shared" si="2"/>
        <v>294.43</v>
      </c>
      <c r="J102" s="107">
        <f t="shared" si="3"/>
        <v>308.70999999999998</v>
      </c>
      <c r="K102" s="25">
        <f>'зведен (5)'!T101</f>
        <v>727.69200000000001</v>
      </c>
    </row>
    <row r="103" spans="1:11" s="5" customFormat="1">
      <c r="A103" s="21">
        <v>98</v>
      </c>
      <c r="B103" s="36" t="s">
        <v>56</v>
      </c>
      <c r="C103" s="24">
        <v>15</v>
      </c>
      <c r="D103" s="24">
        <v>356.6</v>
      </c>
      <c r="E103" s="105">
        <v>2126.3200000000002</v>
      </c>
      <c r="F103" s="40">
        <v>1126.8499999999999</v>
      </c>
      <c r="G103" s="106">
        <v>1660.5</v>
      </c>
      <c r="H103" s="40">
        <f t="shared" si="2"/>
        <v>939.04</v>
      </c>
      <c r="I103" s="40">
        <f t="shared" si="2"/>
        <v>1383.75</v>
      </c>
      <c r="J103" s="107">
        <f t="shared" si="3"/>
        <v>-444.71000000000004</v>
      </c>
      <c r="K103" s="25">
        <f>'зведен (5)'!T102</f>
        <v>780.81200000000001</v>
      </c>
    </row>
    <row r="104" spans="1:11" s="5" customFormat="1">
      <c r="A104" s="21">
        <v>99</v>
      </c>
      <c r="B104" s="32" t="s">
        <v>56</v>
      </c>
      <c r="C104" s="33">
        <v>6</v>
      </c>
      <c r="D104" s="24">
        <v>339.9</v>
      </c>
      <c r="E104" s="105">
        <v>5375.28</v>
      </c>
      <c r="F104" s="40">
        <v>985.71</v>
      </c>
      <c r="G104" s="106">
        <v>1232.01</v>
      </c>
      <c r="H104" s="40">
        <f t="shared" si="2"/>
        <v>821.43</v>
      </c>
      <c r="I104" s="40">
        <f t="shared" si="2"/>
        <v>1026.68</v>
      </c>
      <c r="J104" s="107">
        <f t="shared" si="3"/>
        <v>-205.25000000000011</v>
      </c>
      <c r="K104" s="25">
        <f>'зведен (5)'!T103</f>
        <v>899.71199999999999</v>
      </c>
    </row>
    <row r="105" spans="1:11" s="5" customFormat="1">
      <c r="A105" s="21">
        <v>100</v>
      </c>
      <c r="B105" s="32" t="s">
        <v>57</v>
      </c>
      <c r="C105" s="33">
        <v>100</v>
      </c>
      <c r="D105" s="24">
        <v>1769.1</v>
      </c>
      <c r="E105" s="105">
        <v>7607.85</v>
      </c>
      <c r="F105" s="40">
        <v>4546.6000000000004</v>
      </c>
      <c r="G105" s="106">
        <v>4456.71</v>
      </c>
      <c r="H105" s="40">
        <f t="shared" si="2"/>
        <v>3788.83</v>
      </c>
      <c r="I105" s="40">
        <f t="shared" si="2"/>
        <v>3713.93</v>
      </c>
      <c r="J105" s="107">
        <f t="shared" si="3"/>
        <v>74.900000000000091</v>
      </c>
      <c r="K105" s="25">
        <f>'зведен (5)'!T104</f>
        <v>3494.239</v>
      </c>
    </row>
    <row r="106" spans="1:11" s="5" customFormat="1">
      <c r="A106" s="21">
        <v>101</v>
      </c>
      <c r="B106" s="32" t="s">
        <v>57</v>
      </c>
      <c r="C106" s="33">
        <v>136</v>
      </c>
      <c r="D106" s="24">
        <v>561.70000000000005</v>
      </c>
      <c r="E106" s="105">
        <v>835.7</v>
      </c>
      <c r="F106" s="40">
        <v>1477.27</v>
      </c>
      <c r="G106" s="106">
        <v>1226.24</v>
      </c>
      <c r="H106" s="40">
        <f t="shared" si="2"/>
        <v>1231.06</v>
      </c>
      <c r="I106" s="40">
        <f t="shared" si="2"/>
        <v>1021.87</v>
      </c>
      <c r="J106" s="107">
        <f t="shared" si="3"/>
        <v>209.18999999999994</v>
      </c>
      <c r="K106" s="25">
        <f>'зведен (5)'!T105</f>
        <v>1150.165</v>
      </c>
    </row>
    <row r="107" spans="1:11" s="5" customFormat="1" ht="12.75" customHeight="1">
      <c r="A107" s="21">
        <v>102</v>
      </c>
      <c r="B107" s="32" t="s">
        <v>57</v>
      </c>
      <c r="C107" s="33">
        <v>14</v>
      </c>
      <c r="D107" s="24">
        <v>487.3</v>
      </c>
      <c r="E107" s="105">
        <v>1421.64</v>
      </c>
      <c r="F107" s="40">
        <v>1203.6300000000001</v>
      </c>
      <c r="G107" s="106">
        <v>796.43</v>
      </c>
      <c r="H107" s="40">
        <f t="shared" si="2"/>
        <v>1003.03</v>
      </c>
      <c r="I107" s="40">
        <f t="shared" si="2"/>
        <v>663.69</v>
      </c>
      <c r="J107" s="107">
        <f t="shared" si="3"/>
        <v>339.33999999999992</v>
      </c>
      <c r="K107" s="25">
        <f>'зведен (5)'!T106</f>
        <v>866.10299999999995</v>
      </c>
    </row>
    <row r="108" spans="1:11" s="5" customFormat="1">
      <c r="A108" s="21">
        <v>103</v>
      </c>
      <c r="B108" s="32" t="s">
        <v>57</v>
      </c>
      <c r="C108" s="33">
        <v>66</v>
      </c>
      <c r="D108" s="24">
        <v>3149.13</v>
      </c>
      <c r="E108" s="105">
        <v>8917.26</v>
      </c>
      <c r="F108" s="40">
        <v>7589.43</v>
      </c>
      <c r="G108" s="106">
        <v>9727.43</v>
      </c>
      <c r="H108" s="40">
        <f t="shared" si="2"/>
        <v>6324.53</v>
      </c>
      <c r="I108" s="40">
        <f t="shared" si="2"/>
        <v>8106.19</v>
      </c>
      <c r="J108" s="107">
        <f t="shared" si="3"/>
        <v>-1781.6599999999999</v>
      </c>
      <c r="K108" s="25">
        <f>'зведен (5)'!T107</f>
        <v>5731.8370000000004</v>
      </c>
    </row>
    <row r="109" spans="1:11" s="5" customFormat="1">
      <c r="A109" s="21">
        <v>104</v>
      </c>
      <c r="B109" s="32" t="s">
        <v>57</v>
      </c>
      <c r="C109" s="33">
        <v>68</v>
      </c>
      <c r="D109" s="24">
        <v>2639.18</v>
      </c>
      <c r="E109" s="105">
        <v>20041.62</v>
      </c>
      <c r="F109" s="40">
        <v>6043.79</v>
      </c>
      <c r="G109" s="106">
        <v>7704.16</v>
      </c>
      <c r="H109" s="40">
        <f t="shared" si="2"/>
        <v>5036.49</v>
      </c>
      <c r="I109" s="40">
        <f t="shared" si="2"/>
        <v>6420.13</v>
      </c>
      <c r="J109" s="107">
        <f t="shared" si="3"/>
        <v>-1383.6400000000003</v>
      </c>
      <c r="K109" s="25">
        <f>'зведен (5)'!T108</f>
        <v>4328.0829999999996</v>
      </c>
    </row>
    <row r="110" spans="1:11" s="5" customFormat="1">
      <c r="A110" s="21">
        <v>105</v>
      </c>
      <c r="B110" s="32" t="s">
        <v>57</v>
      </c>
      <c r="C110" s="33">
        <v>70</v>
      </c>
      <c r="D110" s="24">
        <v>1435.74</v>
      </c>
      <c r="E110" s="105">
        <v>10341.370000000001</v>
      </c>
      <c r="F110" s="40">
        <v>3345.28</v>
      </c>
      <c r="G110" s="106">
        <v>6426.48</v>
      </c>
      <c r="H110" s="40">
        <f t="shared" si="2"/>
        <v>2787.73</v>
      </c>
      <c r="I110" s="40">
        <f t="shared" si="2"/>
        <v>5355.4</v>
      </c>
      <c r="J110" s="107">
        <f t="shared" si="3"/>
        <v>-2567.6699999999996</v>
      </c>
      <c r="K110" s="25">
        <f>'зведен (5)'!T109</f>
        <v>2718.797</v>
      </c>
    </row>
    <row r="111" spans="1:11" s="5" customFormat="1">
      <c r="A111" s="21">
        <v>106</v>
      </c>
      <c r="B111" s="32" t="s">
        <v>57</v>
      </c>
      <c r="C111" s="33">
        <v>72</v>
      </c>
      <c r="D111" s="24">
        <v>1270.8</v>
      </c>
      <c r="E111" s="105">
        <v>7724.09</v>
      </c>
      <c r="F111" s="40">
        <v>3100.73</v>
      </c>
      <c r="G111" s="106">
        <v>3043.46</v>
      </c>
      <c r="H111" s="40">
        <f t="shared" si="2"/>
        <v>2583.94</v>
      </c>
      <c r="I111" s="40">
        <f t="shared" si="2"/>
        <v>2536.2199999999998</v>
      </c>
      <c r="J111" s="107">
        <f t="shared" si="3"/>
        <v>47.720000000000255</v>
      </c>
      <c r="K111" s="25">
        <f>'зведен (5)'!T110</f>
        <v>2686.1309999999999</v>
      </c>
    </row>
    <row r="112" spans="1:11" s="5" customFormat="1">
      <c r="A112" s="21">
        <v>107</v>
      </c>
      <c r="B112" s="32" t="s">
        <v>57</v>
      </c>
      <c r="C112" s="33" t="s">
        <v>93</v>
      </c>
      <c r="D112" s="24">
        <v>1165.76</v>
      </c>
      <c r="E112" s="105">
        <v>1245.3900000000001</v>
      </c>
      <c r="F112" s="40">
        <v>2821.13</v>
      </c>
      <c r="G112" s="106">
        <v>3937.74</v>
      </c>
      <c r="H112" s="40">
        <f t="shared" si="2"/>
        <v>2350.94</v>
      </c>
      <c r="I112" s="40">
        <f t="shared" si="2"/>
        <v>3281.45</v>
      </c>
      <c r="J112" s="107">
        <f t="shared" si="3"/>
        <v>-930.50999999999976</v>
      </c>
      <c r="K112" s="25">
        <f>'зведен (5)'!T111</f>
        <v>2276.9450000000002</v>
      </c>
    </row>
    <row r="113" spans="1:11" s="5" customFormat="1">
      <c r="A113" s="21">
        <v>108</v>
      </c>
      <c r="B113" s="32" t="s">
        <v>57</v>
      </c>
      <c r="C113" s="33">
        <v>76</v>
      </c>
      <c r="D113" s="24">
        <v>1017.4</v>
      </c>
      <c r="E113" s="105">
        <v>5748.44</v>
      </c>
      <c r="F113" s="40">
        <v>3133.59</v>
      </c>
      <c r="G113" s="106">
        <v>4135.3500000000004</v>
      </c>
      <c r="H113" s="40">
        <f t="shared" si="2"/>
        <v>2611.33</v>
      </c>
      <c r="I113" s="40">
        <f t="shared" si="2"/>
        <v>3446.13</v>
      </c>
      <c r="J113" s="107">
        <f t="shared" si="3"/>
        <v>-834.80000000000018</v>
      </c>
      <c r="K113" s="25">
        <f>'зведен (5)'!T112</f>
        <v>2309.7260000000001</v>
      </c>
    </row>
    <row r="114" spans="1:11" s="5" customFormat="1">
      <c r="A114" s="21">
        <v>109</v>
      </c>
      <c r="B114" s="32" t="s">
        <v>57</v>
      </c>
      <c r="C114" s="33">
        <v>78</v>
      </c>
      <c r="D114" s="24">
        <v>1442.88</v>
      </c>
      <c r="E114" s="105">
        <v>12805.17</v>
      </c>
      <c r="F114" s="40">
        <v>4068.94</v>
      </c>
      <c r="G114" s="106">
        <v>5600.27</v>
      </c>
      <c r="H114" s="40">
        <f t="shared" si="2"/>
        <v>3390.78</v>
      </c>
      <c r="I114" s="40">
        <f t="shared" si="2"/>
        <v>4666.8900000000003</v>
      </c>
      <c r="J114" s="107">
        <f t="shared" si="3"/>
        <v>-1276.1100000000001</v>
      </c>
      <c r="K114" s="25">
        <f>'зведен (5)'!T113</f>
        <v>2722.1970000000001</v>
      </c>
    </row>
    <row r="115" spans="1:11" s="5" customFormat="1">
      <c r="A115" s="21">
        <v>110</v>
      </c>
      <c r="B115" s="32" t="s">
        <v>57</v>
      </c>
      <c r="C115" s="33">
        <v>80</v>
      </c>
      <c r="D115" s="24">
        <v>1425.8</v>
      </c>
      <c r="E115" s="105">
        <v>14777.37</v>
      </c>
      <c r="F115" s="40">
        <v>3593.78</v>
      </c>
      <c r="G115" s="106">
        <v>4767.6099999999997</v>
      </c>
      <c r="H115" s="40">
        <f t="shared" si="2"/>
        <v>2994.82</v>
      </c>
      <c r="I115" s="40">
        <f t="shared" si="2"/>
        <v>3973.01</v>
      </c>
      <c r="J115" s="107">
        <f t="shared" si="3"/>
        <v>-978.19</v>
      </c>
      <c r="K115" s="25">
        <f>'зведен (5)'!T114</f>
        <v>2838.4879999999998</v>
      </c>
    </row>
    <row r="116" spans="1:11" s="5" customFormat="1">
      <c r="A116" s="21">
        <v>111</v>
      </c>
      <c r="B116" s="32" t="s">
        <v>57</v>
      </c>
      <c r="C116" s="33">
        <v>84</v>
      </c>
      <c r="D116" s="24">
        <v>646.02</v>
      </c>
      <c r="E116" s="105">
        <v>2498.7399999999998</v>
      </c>
      <c r="F116" s="40">
        <v>1699.06</v>
      </c>
      <c r="G116" s="106">
        <v>2643.12</v>
      </c>
      <c r="H116" s="40">
        <f t="shared" si="2"/>
        <v>1415.88</v>
      </c>
      <c r="I116" s="40">
        <f t="shared" si="2"/>
        <v>2202.6</v>
      </c>
      <c r="J116" s="107">
        <f t="shared" si="3"/>
        <v>-786.7199999999998</v>
      </c>
      <c r="K116" s="25">
        <f>'зведен (5)'!T115</f>
        <v>1441.0840000000001</v>
      </c>
    </row>
    <row r="117" spans="1:11" s="5" customFormat="1">
      <c r="A117" s="21">
        <v>112</v>
      </c>
      <c r="B117" s="32" t="s">
        <v>57</v>
      </c>
      <c r="C117" s="33">
        <v>86</v>
      </c>
      <c r="D117" s="24">
        <v>1449.78</v>
      </c>
      <c r="E117" s="105">
        <v>3963.89</v>
      </c>
      <c r="F117" s="40">
        <v>3693.92</v>
      </c>
      <c r="G117" s="106">
        <v>6226.27</v>
      </c>
      <c r="H117" s="40">
        <f t="shared" si="2"/>
        <v>3078.27</v>
      </c>
      <c r="I117" s="40">
        <f t="shared" si="2"/>
        <v>5188.5600000000004</v>
      </c>
      <c r="J117" s="107">
        <f t="shared" si="3"/>
        <v>-2110.2900000000004</v>
      </c>
      <c r="K117" s="25">
        <f>'зведен (5)'!T116</f>
        <v>2660.4119999999998</v>
      </c>
    </row>
    <row r="118" spans="1:11" s="5" customFormat="1">
      <c r="A118" s="21">
        <v>113</v>
      </c>
      <c r="B118" s="32" t="s">
        <v>57</v>
      </c>
      <c r="C118" s="33">
        <v>88</v>
      </c>
      <c r="D118" s="24">
        <v>1447.2</v>
      </c>
      <c r="E118" s="105">
        <v>4216.68</v>
      </c>
      <c r="F118" s="40">
        <v>3618</v>
      </c>
      <c r="G118" s="106">
        <v>4788.6000000000004</v>
      </c>
      <c r="H118" s="40">
        <f t="shared" si="2"/>
        <v>3015</v>
      </c>
      <c r="I118" s="40">
        <f t="shared" si="2"/>
        <v>3990.5</v>
      </c>
      <c r="J118" s="107">
        <f t="shared" si="3"/>
        <v>-975.5</v>
      </c>
      <c r="K118" s="25">
        <f>'зведен (5)'!T117</f>
        <v>2867.6149999999998</v>
      </c>
    </row>
    <row r="119" spans="1:11" s="5" customFormat="1">
      <c r="A119" s="21">
        <v>114</v>
      </c>
      <c r="B119" s="32" t="s">
        <v>57</v>
      </c>
      <c r="C119" s="33">
        <v>90</v>
      </c>
      <c r="D119" s="24">
        <v>638.01</v>
      </c>
      <c r="E119" s="105">
        <v>2551.59</v>
      </c>
      <c r="F119" s="40">
        <v>1690.76</v>
      </c>
      <c r="G119" s="106">
        <v>1446.81</v>
      </c>
      <c r="H119" s="40">
        <f t="shared" si="2"/>
        <v>1408.97</v>
      </c>
      <c r="I119" s="40">
        <f t="shared" si="2"/>
        <v>1205.68</v>
      </c>
      <c r="J119" s="107">
        <f t="shared" si="3"/>
        <v>203.28999999999996</v>
      </c>
      <c r="K119" s="25">
        <f>'зведен (5)'!T118</f>
        <v>1330.183</v>
      </c>
    </row>
    <row r="120" spans="1:11" s="5" customFormat="1">
      <c r="A120" s="21">
        <v>115</v>
      </c>
      <c r="B120" s="32" t="s">
        <v>57</v>
      </c>
      <c r="C120" s="33">
        <v>94</v>
      </c>
      <c r="D120" s="24">
        <v>649.16</v>
      </c>
      <c r="E120" s="105">
        <v>295.92</v>
      </c>
      <c r="F120" s="40">
        <v>1726.78</v>
      </c>
      <c r="G120" s="106">
        <v>1613.82</v>
      </c>
      <c r="H120" s="40">
        <f t="shared" si="2"/>
        <v>1438.98</v>
      </c>
      <c r="I120" s="40">
        <f t="shared" si="2"/>
        <v>1344.85</v>
      </c>
      <c r="J120" s="107">
        <f t="shared" si="3"/>
        <v>94.130000000000109</v>
      </c>
      <c r="K120" s="25">
        <f>'зведен (5)'!T119</f>
        <v>1398.7170000000001</v>
      </c>
    </row>
    <row r="121" spans="1:11" s="5" customFormat="1">
      <c r="A121" s="21">
        <v>116</v>
      </c>
      <c r="B121" s="32" t="s">
        <v>57</v>
      </c>
      <c r="C121" s="33">
        <v>96</v>
      </c>
      <c r="D121" s="24">
        <v>1441.77</v>
      </c>
      <c r="E121" s="105">
        <v>2059.09</v>
      </c>
      <c r="F121" s="40">
        <v>3546.74</v>
      </c>
      <c r="G121" s="106">
        <v>2787.45</v>
      </c>
      <c r="H121" s="40">
        <f t="shared" si="2"/>
        <v>2955.62</v>
      </c>
      <c r="I121" s="40">
        <f t="shared" si="2"/>
        <v>2322.88</v>
      </c>
      <c r="J121" s="107">
        <f t="shared" si="3"/>
        <v>632.73999999999978</v>
      </c>
      <c r="K121" s="25">
        <f>'зведен (5)'!T120</f>
        <v>2934.087</v>
      </c>
    </row>
    <row r="122" spans="1:11" s="5" customFormat="1">
      <c r="A122" s="21">
        <v>117</v>
      </c>
      <c r="B122" s="32" t="s">
        <v>58</v>
      </c>
      <c r="C122" s="33">
        <v>25</v>
      </c>
      <c r="D122" s="24">
        <v>861.3</v>
      </c>
      <c r="E122" s="105">
        <v>1324.53</v>
      </c>
      <c r="F122" s="40">
        <v>2480.5500000000002</v>
      </c>
      <c r="G122" s="106">
        <v>3131.65</v>
      </c>
      <c r="H122" s="40">
        <f t="shared" si="2"/>
        <v>2067.13</v>
      </c>
      <c r="I122" s="40">
        <f t="shared" si="2"/>
        <v>2609.71</v>
      </c>
      <c r="J122" s="107">
        <f t="shared" si="3"/>
        <v>-542.57999999999993</v>
      </c>
      <c r="K122" s="25">
        <f>'зведен (5)'!T121</f>
        <v>1754.15</v>
      </c>
    </row>
    <row r="123" spans="1:11" s="5" customFormat="1">
      <c r="A123" s="21">
        <v>118</v>
      </c>
      <c r="B123" s="32" t="s">
        <v>58</v>
      </c>
      <c r="C123" s="33">
        <v>27</v>
      </c>
      <c r="D123" s="24">
        <v>862.8</v>
      </c>
      <c r="E123" s="105">
        <v>10130.43</v>
      </c>
      <c r="F123" s="40">
        <v>2467.61</v>
      </c>
      <c r="G123" s="106">
        <v>2305.77</v>
      </c>
      <c r="H123" s="40">
        <f t="shared" si="2"/>
        <v>2056.34</v>
      </c>
      <c r="I123" s="40">
        <f t="shared" si="2"/>
        <v>1921.48</v>
      </c>
      <c r="J123" s="107">
        <f t="shared" si="3"/>
        <v>134.86000000000013</v>
      </c>
      <c r="K123" s="25">
        <f>'зведен (5)'!T122</f>
        <v>1675.4090000000001</v>
      </c>
    </row>
    <row r="124" spans="1:11" s="5" customFormat="1">
      <c r="A124" s="21">
        <v>119</v>
      </c>
      <c r="B124" s="32" t="s">
        <v>58</v>
      </c>
      <c r="C124" s="33">
        <v>29</v>
      </c>
      <c r="D124" s="24">
        <v>2262.1999999999998</v>
      </c>
      <c r="E124" s="105">
        <v>3538.83</v>
      </c>
      <c r="F124" s="40">
        <v>6243.65</v>
      </c>
      <c r="G124" s="106">
        <v>7576.99</v>
      </c>
      <c r="H124" s="40">
        <f t="shared" si="2"/>
        <v>5203.04</v>
      </c>
      <c r="I124" s="40">
        <f t="shared" si="2"/>
        <v>6314.16</v>
      </c>
      <c r="J124" s="107">
        <f t="shared" si="3"/>
        <v>-1111.1199999999999</v>
      </c>
      <c r="K124" s="25">
        <f>'зведен (5)'!T123</f>
        <v>3967.2939999999999</v>
      </c>
    </row>
    <row r="125" spans="1:11" s="5" customFormat="1">
      <c r="A125" s="21">
        <v>120</v>
      </c>
      <c r="B125" s="32" t="s">
        <v>58</v>
      </c>
      <c r="C125" s="33">
        <v>35</v>
      </c>
      <c r="D125" s="24">
        <v>769.6</v>
      </c>
      <c r="E125" s="105">
        <v>1098.3599999999999</v>
      </c>
      <c r="F125" s="40">
        <v>2208.75</v>
      </c>
      <c r="G125" s="106">
        <v>2275.9</v>
      </c>
      <c r="H125" s="40">
        <f t="shared" si="2"/>
        <v>1840.63</v>
      </c>
      <c r="I125" s="40">
        <f t="shared" si="2"/>
        <v>1896.58</v>
      </c>
      <c r="J125" s="107">
        <f t="shared" si="3"/>
        <v>-55.949999999999818</v>
      </c>
      <c r="K125" s="25">
        <f>'зведен (5)'!T124</f>
        <v>1495.5609999999999</v>
      </c>
    </row>
    <row r="126" spans="1:11" s="5" customFormat="1">
      <c r="A126" s="21">
        <v>121</v>
      </c>
      <c r="B126" s="32" t="s">
        <v>58</v>
      </c>
      <c r="C126" s="33" t="s">
        <v>59</v>
      </c>
      <c r="D126" s="24">
        <v>797.9</v>
      </c>
      <c r="E126" s="105">
        <v>10465.379999999999</v>
      </c>
      <c r="F126" s="40">
        <v>2305.9699999999998</v>
      </c>
      <c r="G126" s="106">
        <v>2182.91</v>
      </c>
      <c r="H126" s="40">
        <f t="shared" si="2"/>
        <v>1921.64</v>
      </c>
      <c r="I126" s="40">
        <f t="shared" si="2"/>
        <v>1819.09</v>
      </c>
      <c r="J126" s="107">
        <f t="shared" si="3"/>
        <v>102.55000000000018</v>
      </c>
      <c r="K126" s="25">
        <f>'зведен (5)'!T125</f>
        <v>1654.327</v>
      </c>
    </row>
    <row r="127" spans="1:11" s="5" customFormat="1">
      <c r="A127" s="21">
        <v>122</v>
      </c>
      <c r="B127" s="32" t="s">
        <v>60</v>
      </c>
      <c r="C127" s="33">
        <v>25</v>
      </c>
      <c r="D127" s="24">
        <v>195.8</v>
      </c>
      <c r="E127" s="105">
        <v>-35.75</v>
      </c>
      <c r="F127" s="40">
        <v>462.09</v>
      </c>
      <c r="G127" s="106">
        <v>252.05</v>
      </c>
      <c r="H127" s="40">
        <f t="shared" si="2"/>
        <v>385.08</v>
      </c>
      <c r="I127" s="40">
        <f t="shared" si="2"/>
        <v>210.04</v>
      </c>
      <c r="J127" s="107">
        <f t="shared" si="3"/>
        <v>175.04</v>
      </c>
      <c r="K127" s="25">
        <f>'зведен (5)'!T126</f>
        <v>365.61900000000003</v>
      </c>
    </row>
    <row r="128" spans="1:11" s="5" customFormat="1">
      <c r="A128" s="21">
        <v>123</v>
      </c>
      <c r="B128" s="32" t="s">
        <v>61</v>
      </c>
      <c r="C128" s="33">
        <v>19</v>
      </c>
      <c r="D128" s="24">
        <v>496.6</v>
      </c>
      <c r="E128" s="105">
        <v>911.39</v>
      </c>
      <c r="F128" s="40">
        <v>1251.43</v>
      </c>
      <c r="G128" s="106">
        <v>2258.86</v>
      </c>
      <c r="H128" s="40">
        <f t="shared" si="2"/>
        <v>1042.8599999999999</v>
      </c>
      <c r="I128" s="40">
        <f t="shared" si="2"/>
        <v>1882.38</v>
      </c>
      <c r="J128" s="107">
        <f t="shared" si="3"/>
        <v>-839.52000000000021</v>
      </c>
      <c r="K128" s="25">
        <f>'зведен (5)'!T127</f>
        <v>784.40800000000002</v>
      </c>
    </row>
    <row r="129" spans="1:11" s="5" customFormat="1" ht="12" customHeight="1">
      <c r="A129" s="21">
        <v>124</v>
      </c>
      <c r="B129" s="32" t="s">
        <v>61</v>
      </c>
      <c r="C129" s="33">
        <v>23</v>
      </c>
      <c r="D129" s="24">
        <v>2183.02</v>
      </c>
      <c r="E129" s="105">
        <v>3950.3</v>
      </c>
      <c r="F129" s="40">
        <v>5872.36</v>
      </c>
      <c r="G129" s="106">
        <v>7211.44</v>
      </c>
      <c r="H129" s="40">
        <f t="shared" si="2"/>
        <v>4893.63</v>
      </c>
      <c r="I129" s="40">
        <f t="shared" si="2"/>
        <v>6009.53</v>
      </c>
      <c r="J129" s="107">
        <f t="shared" si="3"/>
        <v>-1115.8999999999996</v>
      </c>
      <c r="K129" s="25">
        <f>'зведен (5)'!T128</f>
        <v>5019.5829999999996</v>
      </c>
    </row>
    <row r="130" spans="1:11" s="5" customFormat="1" ht="12" customHeight="1">
      <c r="A130" s="21">
        <v>125</v>
      </c>
      <c r="B130" s="32" t="s">
        <v>61</v>
      </c>
      <c r="C130" s="33">
        <v>51</v>
      </c>
      <c r="D130" s="24">
        <v>1764.1</v>
      </c>
      <c r="E130" s="105">
        <v>9029.2800000000007</v>
      </c>
      <c r="F130" s="40">
        <v>4485.04</v>
      </c>
      <c r="G130" s="106">
        <v>3868.05</v>
      </c>
      <c r="H130" s="40">
        <f t="shared" si="2"/>
        <v>3737.53</v>
      </c>
      <c r="I130" s="40">
        <f t="shared" si="2"/>
        <v>3223.38</v>
      </c>
      <c r="J130" s="107">
        <f t="shared" si="3"/>
        <v>514.15000000000009</v>
      </c>
      <c r="K130" s="25">
        <f>'зведен (5)'!T129</f>
        <v>3132.6610000000001</v>
      </c>
    </row>
    <row r="131" spans="1:11" s="5" customFormat="1" ht="12" customHeight="1">
      <c r="A131" s="21">
        <v>126</v>
      </c>
      <c r="B131" s="32" t="s">
        <v>61</v>
      </c>
      <c r="C131" s="33" t="s">
        <v>47</v>
      </c>
      <c r="D131" s="24">
        <v>2941.1</v>
      </c>
      <c r="E131" s="105">
        <v>4517.95</v>
      </c>
      <c r="F131" s="40">
        <v>8764.48</v>
      </c>
      <c r="G131" s="106">
        <v>9744.3799999999992</v>
      </c>
      <c r="H131" s="40">
        <f t="shared" si="2"/>
        <v>7303.73</v>
      </c>
      <c r="I131" s="40">
        <f t="shared" si="2"/>
        <v>8120.32</v>
      </c>
      <c r="J131" s="107">
        <f t="shared" si="3"/>
        <v>-816.59000000000015</v>
      </c>
      <c r="K131" s="25">
        <f>'зведен (5)'!T130</f>
        <v>5760.01</v>
      </c>
    </row>
    <row r="132" spans="1:11" s="5" customFormat="1" ht="12" customHeight="1">
      <c r="A132" s="21">
        <v>127</v>
      </c>
      <c r="B132" s="32" t="s">
        <v>61</v>
      </c>
      <c r="C132" s="33">
        <v>53</v>
      </c>
      <c r="D132" s="24">
        <v>1810.65</v>
      </c>
      <c r="E132" s="105">
        <v>3702.3</v>
      </c>
      <c r="F132" s="40">
        <v>5220.38</v>
      </c>
      <c r="G132" s="106">
        <v>4474.05</v>
      </c>
      <c r="H132" s="40">
        <f t="shared" si="2"/>
        <v>4350.32</v>
      </c>
      <c r="I132" s="40">
        <f t="shared" si="2"/>
        <v>3728.38</v>
      </c>
      <c r="J132" s="107">
        <f t="shared" si="3"/>
        <v>621.9399999999996</v>
      </c>
      <c r="K132" s="25">
        <f>'зведен (5)'!T131</f>
        <v>3729.7809999999999</v>
      </c>
    </row>
    <row r="133" spans="1:11" s="5" customFormat="1" ht="12" customHeight="1">
      <c r="A133" s="21">
        <v>128</v>
      </c>
      <c r="B133" s="32" t="s">
        <v>62</v>
      </c>
      <c r="C133" s="33" t="s">
        <v>63</v>
      </c>
      <c r="D133" s="24">
        <v>3337.6</v>
      </c>
      <c r="E133" s="105">
        <v>20054.919999999998</v>
      </c>
      <c r="F133" s="40">
        <v>15248.42</v>
      </c>
      <c r="G133" s="106">
        <v>16888.45</v>
      </c>
      <c r="H133" s="40">
        <f t="shared" si="2"/>
        <v>12707.02</v>
      </c>
      <c r="I133" s="40">
        <f t="shared" si="2"/>
        <v>14073.71</v>
      </c>
      <c r="J133" s="107">
        <f t="shared" si="3"/>
        <v>-1366.6899999999987</v>
      </c>
      <c r="K133" s="25">
        <f>'зведен (5)'!T132</f>
        <v>10683.234</v>
      </c>
    </row>
    <row r="134" spans="1:11" s="5" customFormat="1" ht="12" customHeight="1">
      <c r="A134" s="21">
        <v>129</v>
      </c>
      <c r="B134" s="32" t="s">
        <v>64</v>
      </c>
      <c r="C134" s="33" t="s">
        <v>63</v>
      </c>
      <c r="D134" s="24">
        <v>383.2</v>
      </c>
      <c r="E134" s="105">
        <v>779.94</v>
      </c>
      <c r="F134" s="40"/>
      <c r="G134" s="106"/>
      <c r="H134" s="40">
        <f t="shared" si="2"/>
        <v>0</v>
      </c>
      <c r="I134" s="40">
        <f t="shared" si="2"/>
        <v>0</v>
      </c>
      <c r="J134" s="107">
        <f t="shared" si="3"/>
        <v>0</v>
      </c>
      <c r="K134" s="25">
        <f>'зведен (5)'!T133</f>
        <v>731.91899999999998</v>
      </c>
    </row>
    <row r="135" spans="1:11" s="5" customFormat="1">
      <c r="A135" s="21">
        <v>130</v>
      </c>
      <c r="B135" s="32" t="s">
        <v>61</v>
      </c>
      <c r="C135" s="33" t="s">
        <v>65</v>
      </c>
      <c r="D135" s="24">
        <v>2196.1999999999998</v>
      </c>
      <c r="E135" s="105">
        <v>6003.4</v>
      </c>
      <c r="F135" s="40">
        <v>6742.34</v>
      </c>
      <c r="G135" s="106">
        <v>8593.99</v>
      </c>
      <c r="H135" s="40">
        <f t="shared" ref="H135:I144" si="4">ROUND(F135/1.2,2)</f>
        <v>5618.62</v>
      </c>
      <c r="I135" s="40">
        <f t="shared" si="4"/>
        <v>7161.66</v>
      </c>
      <c r="J135" s="107">
        <f t="shared" ref="J135:J144" si="5">H135-I135</f>
        <v>-1543.04</v>
      </c>
      <c r="K135" s="25">
        <f>'зведен (5)'!T134</f>
        <v>4782.0230000000001</v>
      </c>
    </row>
    <row r="136" spans="1:11" s="5" customFormat="1">
      <c r="A136" s="21">
        <v>131</v>
      </c>
      <c r="B136" s="32" t="s">
        <v>66</v>
      </c>
      <c r="C136" s="33" t="s">
        <v>67</v>
      </c>
      <c r="D136" s="24">
        <v>3275.7</v>
      </c>
      <c r="E136" s="105">
        <v>27261.78</v>
      </c>
      <c r="F136" s="40">
        <v>14316.53</v>
      </c>
      <c r="G136" s="106">
        <v>17567.38</v>
      </c>
      <c r="H136" s="40">
        <f t="shared" si="4"/>
        <v>11930.44</v>
      </c>
      <c r="I136" s="40">
        <f t="shared" si="4"/>
        <v>14639.48</v>
      </c>
      <c r="J136" s="107">
        <f t="shared" si="5"/>
        <v>-2709.0399999999991</v>
      </c>
      <c r="K136" s="25">
        <f>'зведен (5)'!T135</f>
        <v>9744.1669999999995</v>
      </c>
    </row>
    <row r="137" spans="1:11" s="5" customFormat="1" ht="12.75" customHeight="1">
      <c r="A137" s="21">
        <v>132</v>
      </c>
      <c r="B137" s="32" t="s">
        <v>68</v>
      </c>
      <c r="C137" s="33" t="s">
        <v>67</v>
      </c>
      <c r="D137" s="24">
        <v>392.1</v>
      </c>
      <c r="E137" s="105">
        <v>309.05</v>
      </c>
      <c r="F137" s="40"/>
      <c r="G137" s="106"/>
      <c r="H137" s="40">
        <f t="shared" si="4"/>
        <v>0</v>
      </c>
      <c r="I137" s="40">
        <f t="shared" si="4"/>
        <v>0</v>
      </c>
      <c r="J137" s="107">
        <f t="shared" si="5"/>
        <v>0</v>
      </c>
      <c r="K137" s="25">
        <f>'зведен (5)'!T136</f>
        <v>697.41899999999998</v>
      </c>
    </row>
    <row r="138" spans="1:11" s="5" customFormat="1">
      <c r="A138" s="21">
        <v>133</v>
      </c>
      <c r="B138" s="32" t="s">
        <v>61</v>
      </c>
      <c r="C138" s="33">
        <v>57</v>
      </c>
      <c r="D138" s="24">
        <v>560.79999999999995</v>
      </c>
      <c r="E138" s="105">
        <v>2598.3200000000002</v>
      </c>
      <c r="F138" s="40">
        <v>1087.96</v>
      </c>
      <c r="G138" s="106">
        <v>1922.99</v>
      </c>
      <c r="H138" s="40">
        <f t="shared" si="4"/>
        <v>906.63</v>
      </c>
      <c r="I138" s="40">
        <f t="shared" si="4"/>
        <v>1602.49</v>
      </c>
      <c r="J138" s="107">
        <f t="shared" si="5"/>
        <v>-695.86</v>
      </c>
      <c r="K138" s="25">
        <f>'зведен (5)'!T137</f>
        <v>817.49800000000005</v>
      </c>
    </row>
    <row r="139" spans="1:11" s="5" customFormat="1">
      <c r="A139" s="21">
        <v>134</v>
      </c>
      <c r="B139" s="32" t="s">
        <v>61</v>
      </c>
      <c r="C139" s="33">
        <v>59</v>
      </c>
      <c r="D139" s="24">
        <v>529.79999999999995</v>
      </c>
      <c r="E139" s="105">
        <v>309.26</v>
      </c>
      <c r="F139" s="40">
        <v>1239.74</v>
      </c>
      <c r="G139" s="106">
        <v>1410.5</v>
      </c>
      <c r="H139" s="40">
        <f t="shared" si="4"/>
        <v>1033.1199999999999</v>
      </c>
      <c r="I139" s="40">
        <f t="shared" si="4"/>
        <v>1175.42</v>
      </c>
      <c r="J139" s="107">
        <f t="shared" si="5"/>
        <v>-142.30000000000018</v>
      </c>
      <c r="K139" s="25">
        <f>'зведен (5)'!T138</f>
        <v>909.71199999999999</v>
      </c>
    </row>
    <row r="140" spans="1:11" s="5" customFormat="1">
      <c r="A140" s="21">
        <v>135</v>
      </c>
      <c r="B140" s="32" t="s">
        <v>61</v>
      </c>
      <c r="C140" s="33">
        <v>61</v>
      </c>
      <c r="D140" s="24">
        <v>541</v>
      </c>
      <c r="E140" s="105">
        <v>1325.05</v>
      </c>
      <c r="F140" s="40">
        <v>1627.86</v>
      </c>
      <c r="G140" s="106">
        <v>1277.99</v>
      </c>
      <c r="H140" s="40">
        <f t="shared" si="4"/>
        <v>1356.55</v>
      </c>
      <c r="I140" s="40">
        <f t="shared" si="4"/>
        <v>1064.99</v>
      </c>
      <c r="J140" s="107">
        <f t="shared" si="5"/>
        <v>291.55999999999995</v>
      </c>
      <c r="K140" s="25">
        <f>'зведен (5)'!T139</f>
        <v>1109.5709999999999</v>
      </c>
    </row>
    <row r="141" spans="1:11" s="5" customFormat="1">
      <c r="A141" s="21">
        <v>136</v>
      </c>
      <c r="B141" s="32" t="s">
        <v>69</v>
      </c>
      <c r="C141" s="33">
        <v>4</v>
      </c>
      <c r="D141" s="24">
        <v>1161.9000000000001</v>
      </c>
      <c r="E141" s="105">
        <v>2841.4</v>
      </c>
      <c r="F141" s="40">
        <v>3412.51</v>
      </c>
      <c r="G141" s="106">
        <v>3450.84</v>
      </c>
      <c r="H141" s="40">
        <f t="shared" si="4"/>
        <v>2843.76</v>
      </c>
      <c r="I141" s="40">
        <f t="shared" si="4"/>
        <v>2875.7</v>
      </c>
      <c r="J141" s="107">
        <f t="shared" si="5"/>
        <v>-31.9399999999996</v>
      </c>
      <c r="K141" s="25">
        <f>'зведен (5)'!T140</f>
        <v>2433.14</v>
      </c>
    </row>
    <row r="142" spans="1:11" s="5" customFormat="1">
      <c r="A142" s="21">
        <v>137</v>
      </c>
      <c r="B142" s="32" t="s">
        <v>69</v>
      </c>
      <c r="C142" s="33">
        <v>6</v>
      </c>
      <c r="D142" s="24">
        <v>363.8</v>
      </c>
      <c r="E142" s="105">
        <v>-110.38</v>
      </c>
      <c r="F142" s="40">
        <v>956.8</v>
      </c>
      <c r="G142" s="106">
        <v>1082.7</v>
      </c>
      <c r="H142" s="40">
        <f t="shared" si="4"/>
        <v>797.33</v>
      </c>
      <c r="I142" s="40">
        <f t="shared" si="4"/>
        <v>902.25</v>
      </c>
      <c r="J142" s="107">
        <f t="shared" si="5"/>
        <v>-104.91999999999996</v>
      </c>
      <c r="K142" s="25">
        <f>'зведен (5)'!T141</f>
        <v>733.97900000000004</v>
      </c>
    </row>
    <row r="143" spans="1:11">
      <c r="A143" s="21">
        <v>138</v>
      </c>
      <c r="B143" s="32" t="s">
        <v>70</v>
      </c>
      <c r="C143" s="33">
        <v>13</v>
      </c>
      <c r="D143" s="24">
        <v>2014.8</v>
      </c>
      <c r="E143" s="105">
        <v>9446.17</v>
      </c>
      <c r="F143" s="40">
        <v>5117.59</v>
      </c>
      <c r="G143" s="106">
        <v>5943.01</v>
      </c>
      <c r="H143" s="40">
        <f t="shared" si="4"/>
        <v>4264.66</v>
      </c>
      <c r="I143" s="40">
        <f t="shared" si="4"/>
        <v>4952.51</v>
      </c>
      <c r="J143" s="107">
        <f t="shared" si="5"/>
        <v>-687.85000000000036</v>
      </c>
      <c r="K143" s="25">
        <f>'зведен (5)'!T142</f>
        <v>3751.625</v>
      </c>
    </row>
    <row r="144" spans="1:11">
      <c r="A144" s="21">
        <v>139</v>
      </c>
      <c r="B144" s="22" t="s">
        <v>71</v>
      </c>
      <c r="C144" s="23">
        <v>9</v>
      </c>
      <c r="D144" s="26">
        <v>600.1</v>
      </c>
      <c r="E144" s="105">
        <v>2920.41</v>
      </c>
      <c r="F144" s="40">
        <v>1764.28</v>
      </c>
      <c r="G144" s="106">
        <v>1628.13</v>
      </c>
      <c r="H144" s="40">
        <f t="shared" si="4"/>
        <v>1470.23</v>
      </c>
      <c r="I144" s="40">
        <f t="shared" si="4"/>
        <v>1356.78</v>
      </c>
      <c r="J144" s="107">
        <f t="shared" si="5"/>
        <v>113.45000000000005</v>
      </c>
      <c r="K144" s="25">
        <f>'зведен (5)'!T143</f>
        <v>1203.672</v>
      </c>
    </row>
    <row r="145" spans="1:15" ht="25.5" customHeight="1" thickBot="1">
      <c r="A145" s="21"/>
      <c r="B145" s="37"/>
      <c r="C145" s="37"/>
      <c r="D145" s="38">
        <f>SUM(D6:D144)</f>
        <v>218301.43999999994</v>
      </c>
      <c r="E145" s="39">
        <f>SUM(E6:E144)</f>
        <v>927907.03</v>
      </c>
      <c r="F145" s="40">
        <f t="shared" ref="F145:K145" si="6">SUM(F6:F144)</f>
        <v>661038.87000000034</v>
      </c>
      <c r="G145" s="40">
        <f t="shared" si="6"/>
        <v>776232.36000000022</v>
      </c>
      <c r="H145" s="40">
        <f t="shared" si="6"/>
        <v>550865.80000000016</v>
      </c>
      <c r="I145" s="41">
        <f t="shared" si="6"/>
        <v>646860.4099999998</v>
      </c>
      <c r="J145" s="39">
        <f t="shared" si="6"/>
        <v>-95994.609999999971</v>
      </c>
      <c r="K145" s="40">
        <f t="shared" si="6"/>
        <v>504419.61000000004</v>
      </c>
    </row>
    <row r="146" spans="1:15" ht="13.5" thickBot="1">
      <c r="E146" s="42"/>
      <c r="F146" s="43"/>
      <c r="G146" s="8" t="s">
        <v>72</v>
      </c>
      <c r="I146" s="44">
        <f>I145/H145%</f>
        <v>117.42613355194671</v>
      </c>
      <c r="K146" s="45">
        <f>K145*1.05</f>
        <v>529640.59050000005</v>
      </c>
    </row>
    <row r="147" spans="1:15">
      <c r="A147" s="46"/>
      <c r="B147" s="46"/>
      <c r="C147" s="46"/>
      <c r="D147" s="46"/>
      <c r="F147" s="43"/>
      <c r="G147" s="8"/>
      <c r="K147" s="1"/>
      <c r="O147" s="2"/>
    </row>
    <row r="148" spans="1:15">
      <c r="F148" s="43"/>
      <c r="G148" s="8"/>
      <c r="K148" s="1"/>
      <c r="O148" s="2"/>
    </row>
    <row r="149" spans="1:15">
      <c r="G149" s="8"/>
      <c r="K149" s="1"/>
      <c r="O149" s="2"/>
    </row>
    <row r="150" spans="1:15">
      <c r="G150" s="8"/>
      <c r="K150" s="1"/>
      <c r="O150" s="2"/>
    </row>
    <row r="151" spans="1:15">
      <c r="G151" s="8"/>
      <c r="K151" s="1"/>
      <c r="O151" s="2"/>
    </row>
    <row r="152" spans="1:15">
      <c r="G152" s="8"/>
      <c r="K152" s="1"/>
      <c r="O152" s="2"/>
    </row>
    <row r="153" spans="1:15">
      <c r="G153" s="8"/>
      <c r="K153" s="1"/>
      <c r="O153" s="2"/>
    </row>
    <row r="154" spans="1:15">
      <c r="G154" s="8"/>
      <c r="K154" s="1"/>
      <c r="O154" s="2"/>
    </row>
    <row r="155" spans="1:15">
      <c r="G155" s="8"/>
      <c r="K155" s="1"/>
      <c r="O155" s="2"/>
    </row>
    <row r="156" spans="1:15">
      <c r="G156" s="8"/>
      <c r="K156" s="1"/>
      <c r="O156" s="2"/>
    </row>
    <row r="157" spans="1:15">
      <c r="G157" s="8"/>
      <c r="K157" s="1"/>
      <c r="O157" s="2"/>
    </row>
    <row r="158" spans="1:15">
      <c r="G158" s="8"/>
      <c r="K158" s="1"/>
      <c r="O158" s="2"/>
    </row>
    <row r="159" spans="1:15">
      <c r="G159" s="8"/>
      <c r="K159" s="1"/>
      <c r="O159" s="2"/>
    </row>
    <row r="160" spans="1:15">
      <c r="G160" s="8"/>
      <c r="K160" s="1"/>
      <c r="O160" s="2"/>
    </row>
    <row r="161" spans="7:15">
      <c r="G161" s="8"/>
      <c r="K161" s="1"/>
      <c r="O161" s="2"/>
    </row>
    <row r="162" spans="7:15">
      <c r="G162" s="8"/>
      <c r="K162" s="1"/>
      <c r="O162" s="2"/>
    </row>
    <row r="163" spans="7:15">
      <c r="G163" s="8"/>
      <c r="K163" s="1"/>
      <c r="O163" s="2"/>
    </row>
    <row r="164" spans="7:15">
      <c r="G164" s="8"/>
      <c r="K164" s="1"/>
      <c r="O164" s="2"/>
    </row>
    <row r="165" spans="7:15">
      <c r="G165" s="8"/>
      <c r="K165" s="1"/>
      <c r="O165" s="2"/>
    </row>
    <row r="166" spans="7:15">
      <c r="G166" s="8"/>
      <c r="K166" s="1"/>
      <c r="O166" s="2"/>
    </row>
    <row r="167" spans="7:15">
      <c r="G167" s="8"/>
      <c r="K167" s="1"/>
      <c r="O167" s="2"/>
    </row>
    <row r="168" spans="7:15">
      <c r="G168" s="8"/>
      <c r="K168" s="1"/>
      <c r="O168" s="2"/>
    </row>
    <row r="169" spans="7:15">
      <c r="G169" s="8"/>
      <c r="K169" s="1"/>
      <c r="O169" s="2"/>
    </row>
    <row r="170" spans="7:15">
      <c r="G170" s="8"/>
      <c r="K170" s="1"/>
      <c r="O170" s="2"/>
    </row>
    <row r="171" spans="7:15">
      <c r="G171" s="8"/>
      <c r="K171" s="1"/>
      <c r="O171" s="2"/>
    </row>
    <row r="172" spans="7:15">
      <c r="G172" s="8"/>
      <c r="K172" s="1"/>
      <c r="O172" s="2"/>
    </row>
    <row r="173" spans="7:15">
      <c r="G173" s="8"/>
      <c r="K173" s="1"/>
      <c r="O173" s="2"/>
    </row>
    <row r="174" spans="7:15">
      <c r="G174" s="8"/>
      <c r="K174" s="1"/>
      <c r="O174" s="2"/>
    </row>
    <row r="175" spans="7:15">
      <c r="G175" s="8"/>
      <c r="K175" s="1"/>
      <c r="O175" s="2"/>
    </row>
    <row r="176" spans="7:15">
      <c r="G176" s="8"/>
      <c r="K176" s="1"/>
      <c r="O176" s="2"/>
    </row>
    <row r="177" spans="7:15">
      <c r="G177" s="8"/>
      <c r="K177" s="1"/>
      <c r="O177" s="2"/>
    </row>
    <row r="178" spans="7:15">
      <c r="G178" s="8"/>
      <c r="K178" s="1"/>
      <c r="O178" s="2"/>
    </row>
    <row r="179" spans="7:15">
      <c r="G179" s="8"/>
      <c r="K179" s="1"/>
      <c r="O179" s="2"/>
    </row>
    <row r="180" spans="7:15">
      <c r="G180" s="8"/>
      <c r="K180" s="1"/>
      <c r="O180" s="2"/>
    </row>
    <row r="181" spans="7:15">
      <c r="G181" s="8"/>
      <c r="K181" s="1"/>
      <c r="O181" s="2"/>
    </row>
    <row r="182" spans="7:15">
      <c r="G182" s="8"/>
      <c r="K182" s="1"/>
      <c r="O182" s="2"/>
    </row>
    <row r="183" spans="7:15">
      <c r="G183" s="8"/>
      <c r="K183" s="1"/>
      <c r="O183" s="2"/>
    </row>
    <row r="184" spans="7:15">
      <c r="G184" s="8"/>
      <c r="K184" s="1"/>
      <c r="O184" s="2"/>
    </row>
    <row r="185" spans="7:15">
      <c r="G185" s="8"/>
      <c r="K185" s="1"/>
      <c r="O185" s="2"/>
    </row>
    <row r="186" spans="7:15">
      <c r="G186" s="8"/>
      <c r="K186" s="1"/>
      <c r="O186" s="2"/>
    </row>
    <row r="187" spans="7:15">
      <c r="G187" s="8"/>
      <c r="K187" s="1"/>
      <c r="O187" s="2"/>
    </row>
    <row r="188" spans="7:15">
      <c r="G188" s="8"/>
      <c r="K188" s="1"/>
      <c r="O188" s="2"/>
    </row>
    <row r="189" spans="7:15">
      <c r="G189" s="8"/>
      <c r="K189" s="1"/>
      <c r="O189" s="2"/>
    </row>
    <row r="190" spans="7:15">
      <c r="G190" s="8"/>
      <c r="K190" s="1"/>
      <c r="O190" s="2"/>
    </row>
    <row r="191" spans="7:15">
      <c r="G191" s="8"/>
      <c r="K191" s="1"/>
      <c r="O191" s="2"/>
    </row>
    <row r="192" spans="7:15">
      <c r="G192" s="8"/>
      <c r="K192" s="1"/>
      <c r="O192" s="2"/>
    </row>
    <row r="193" spans="7:15">
      <c r="G193" s="8"/>
      <c r="K193" s="1"/>
      <c r="O193" s="2"/>
    </row>
    <row r="194" spans="7:15">
      <c r="G194" s="8"/>
      <c r="K194" s="1"/>
      <c r="O194" s="2"/>
    </row>
    <row r="195" spans="7:15">
      <c r="G195" s="8"/>
      <c r="K195" s="1"/>
      <c r="O195" s="2"/>
    </row>
    <row r="196" spans="7:15">
      <c r="G196" s="8"/>
      <c r="K196" s="1"/>
      <c r="O196" s="2"/>
    </row>
    <row r="197" spans="7:15">
      <c r="G197" s="8"/>
      <c r="K197" s="1"/>
      <c r="O197" s="2"/>
    </row>
    <row r="198" spans="7:15">
      <c r="G198" s="8"/>
      <c r="K198" s="1"/>
      <c r="O198" s="2"/>
    </row>
    <row r="199" spans="7:15">
      <c r="G199" s="8"/>
      <c r="K199" s="1"/>
      <c r="O199" s="2"/>
    </row>
    <row r="200" spans="7:15">
      <c r="G200" s="8"/>
      <c r="K200" s="1"/>
      <c r="O200" s="2"/>
    </row>
    <row r="201" spans="7:15">
      <c r="G201" s="8"/>
      <c r="K201" s="1"/>
      <c r="O201" s="2"/>
    </row>
    <row r="202" spans="7:15">
      <c r="G202" s="8"/>
      <c r="K202" s="1"/>
      <c r="O202" s="2"/>
    </row>
    <row r="203" spans="7:15">
      <c r="G203" s="8"/>
      <c r="K203" s="1"/>
      <c r="O203" s="2"/>
    </row>
    <row r="204" spans="7:15">
      <c r="G204" s="8"/>
      <c r="K204" s="1"/>
      <c r="O204" s="2"/>
    </row>
    <row r="205" spans="7:15">
      <c r="G205" s="8"/>
      <c r="K205" s="1"/>
      <c r="O205" s="2"/>
    </row>
    <row r="206" spans="7:15">
      <c r="G206" s="8"/>
      <c r="K206" s="1"/>
      <c r="O206" s="2"/>
    </row>
    <row r="207" spans="7:15">
      <c r="G207" s="8"/>
      <c r="K207" s="1"/>
      <c r="O207" s="2"/>
    </row>
    <row r="208" spans="7:15">
      <c r="G208" s="8"/>
      <c r="K208" s="1"/>
      <c r="O208" s="2"/>
    </row>
    <row r="209" spans="7:15">
      <c r="G209" s="8"/>
      <c r="K209" s="1"/>
      <c r="O209" s="2"/>
    </row>
    <row r="210" spans="7:15">
      <c r="G210" s="8"/>
      <c r="K210" s="1"/>
      <c r="O210" s="2"/>
    </row>
    <row r="211" spans="7:15">
      <c r="G211" s="8"/>
      <c r="K211" s="1"/>
      <c r="O211" s="2"/>
    </row>
    <row r="212" spans="7:15">
      <c r="G212" s="8"/>
      <c r="K212" s="1"/>
      <c r="O212" s="2"/>
    </row>
    <row r="213" spans="7:15">
      <c r="G213" s="8"/>
      <c r="K213" s="1"/>
      <c r="O213" s="2"/>
    </row>
    <row r="214" spans="7:15">
      <c r="G214" s="8"/>
      <c r="K214" s="1"/>
      <c r="O214" s="2"/>
    </row>
    <row r="215" spans="7:15">
      <c r="G215" s="8"/>
      <c r="K215" s="1"/>
      <c r="O215" s="2"/>
    </row>
    <row r="216" spans="7:15">
      <c r="G216" s="8"/>
      <c r="K216" s="1"/>
      <c r="O216" s="2"/>
    </row>
    <row r="217" spans="7:15">
      <c r="G217" s="8"/>
      <c r="K217" s="1"/>
      <c r="O217" s="2"/>
    </row>
    <row r="218" spans="7:15">
      <c r="G218" s="8"/>
      <c r="K218" s="1"/>
      <c r="O218" s="2"/>
    </row>
    <row r="219" spans="7:15">
      <c r="G219" s="8"/>
      <c r="K219" s="1"/>
      <c r="O219" s="2"/>
    </row>
    <row r="220" spans="7:15">
      <c r="G220" s="8"/>
      <c r="K220" s="1"/>
      <c r="O220" s="2"/>
    </row>
    <row r="221" spans="7:15">
      <c r="G221" s="8"/>
      <c r="K221" s="1"/>
      <c r="O221" s="2"/>
    </row>
    <row r="222" spans="7:15">
      <c r="G222" s="8"/>
      <c r="K222" s="1"/>
      <c r="O222" s="2"/>
    </row>
    <row r="223" spans="7:15">
      <c r="G223" s="8"/>
      <c r="K223" s="1"/>
      <c r="O223" s="2"/>
    </row>
    <row r="224" spans="7:15">
      <c r="G224" s="8"/>
      <c r="K224" s="1"/>
      <c r="O224" s="2"/>
    </row>
    <row r="225" spans="7:15">
      <c r="G225" s="8"/>
      <c r="K225" s="1"/>
      <c r="O225" s="2"/>
    </row>
    <row r="226" spans="7:15">
      <c r="G226" s="8"/>
      <c r="K226" s="1"/>
      <c r="O226" s="2"/>
    </row>
    <row r="227" spans="7:15">
      <c r="G227" s="8"/>
      <c r="K227" s="1"/>
      <c r="O227" s="2"/>
    </row>
    <row r="228" spans="7:15">
      <c r="G228" s="8"/>
      <c r="K228" s="1"/>
      <c r="O228" s="2"/>
    </row>
    <row r="229" spans="7:15">
      <c r="G229" s="8"/>
      <c r="K229" s="1"/>
      <c r="O229" s="2"/>
    </row>
    <row r="230" spans="7:15">
      <c r="G230" s="8"/>
      <c r="K230" s="1"/>
      <c r="O230" s="2"/>
    </row>
    <row r="231" spans="7:15">
      <c r="G231" s="8"/>
      <c r="K231" s="1"/>
      <c r="O231" s="2"/>
    </row>
    <row r="232" spans="7:15">
      <c r="G232" s="8"/>
      <c r="K232" s="1"/>
      <c r="O232" s="2"/>
    </row>
    <row r="233" spans="7:15">
      <c r="G233" s="8"/>
      <c r="K233" s="1"/>
      <c r="O233" s="2"/>
    </row>
    <row r="234" spans="7:15">
      <c r="G234" s="8"/>
      <c r="K234" s="1"/>
      <c r="O234" s="2"/>
    </row>
    <row r="235" spans="7:15">
      <c r="G235" s="8"/>
      <c r="K235" s="1"/>
      <c r="O235" s="2"/>
    </row>
    <row r="236" spans="7:15">
      <c r="G236" s="8"/>
      <c r="K236" s="1"/>
      <c r="O236" s="2"/>
    </row>
    <row r="237" spans="7:15">
      <c r="G237" s="8"/>
      <c r="K237" s="1"/>
      <c r="O237" s="2"/>
    </row>
    <row r="238" spans="7:15">
      <c r="G238" s="8"/>
      <c r="K238" s="1"/>
      <c r="O238" s="2"/>
    </row>
    <row r="239" spans="7:15">
      <c r="G239" s="8"/>
      <c r="K239" s="1"/>
      <c r="O239" s="2"/>
    </row>
    <row r="240" spans="7:15">
      <c r="G240" s="8"/>
      <c r="K240" s="1"/>
      <c r="O240" s="2"/>
    </row>
    <row r="241" spans="7:15">
      <c r="G241" s="8"/>
      <c r="K241" s="1"/>
      <c r="O241" s="2"/>
    </row>
    <row r="242" spans="7:15">
      <c r="G242" s="8"/>
      <c r="K242" s="1"/>
      <c r="O242" s="2"/>
    </row>
    <row r="243" spans="7:15">
      <c r="G243" s="8"/>
      <c r="K243" s="1"/>
      <c r="O243" s="2"/>
    </row>
    <row r="244" spans="7:15">
      <c r="G244" s="8"/>
      <c r="K244" s="1"/>
      <c r="O244" s="2"/>
    </row>
    <row r="245" spans="7:15">
      <c r="G245" s="8"/>
      <c r="K245" s="1"/>
      <c r="O245" s="2"/>
    </row>
    <row r="246" spans="7:15">
      <c r="G246" s="8"/>
      <c r="K246" s="1"/>
      <c r="O246" s="2"/>
    </row>
    <row r="247" spans="7:15">
      <c r="G247" s="8"/>
      <c r="K247" s="1"/>
      <c r="O247" s="2"/>
    </row>
    <row r="248" spans="7:15">
      <c r="G248" s="8"/>
      <c r="K248" s="1"/>
      <c r="O248" s="2"/>
    </row>
    <row r="249" spans="7:15">
      <c r="G249" s="8"/>
      <c r="K249" s="1"/>
      <c r="O249" s="2"/>
    </row>
    <row r="250" spans="7:15">
      <c r="G250" s="8"/>
      <c r="K250" s="1"/>
      <c r="O250" s="2"/>
    </row>
    <row r="251" spans="7:15">
      <c r="G251" s="8"/>
      <c r="K251" s="1"/>
      <c r="O251" s="2"/>
    </row>
    <row r="252" spans="7:15">
      <c r="G252" s="8"/>
      <c r="K252" s="1"/>
      <c r="O252" s="2"/>
    </row>
    <row r="253" spans="7:15">
      <c r="G253" s="8"/>
      <c r="K253" s="1"/>
      <c r="O253" s="2"/>
    </row>
    <row r="254" spans="7:15">
      <c r="G254" s="8"/>
      <c r="K254" s="1"/>
      <c r="O254" s="2"/>
    </row>
    <row r="255" spans="7:15">
      <c r="G255" s="8"/>
      <c r="K255" s="1"/>
      <c r="O255" s="2"/>
    </row>
    <row r="256" spans="7:15">
      <c r="G256" s="8"/>
      <c r="K256" s="1"/>
      <c r="O256" s="2"/>
    </row>
    <row r="257" spans="7:15">
      <c r="G257" s="8"/>
      <c r="K257" s="1"/>
      <c r="O257" s="2"/>
    </row>
    <row r="258" spans="7:15">
      <c r="G258" s="8"/>
      <c r="K258" s="1"/>
      <c r="O258" s="2"/>
    </row>
    <row r="259" spans="7:15">
      <c r="G259" s="8"/>
      <c r="K259" s="1"/>
      <c r="O259" s="2"/>
    </row>
    <row r="260" spans="7:15">
      <c r="G260" s="8"/>
      <c r="K260" s="1"/>
      <c r="O260" s="2"/>
    </row>
    <row r="261" spans="7:15">
      <c r="G261" s="8"/>
      <c r="K261" s="1"/>
      <c r="O261" s="2"/>
    </row>
    <row r="262" spans="7:15">
      <c r="G262" s="8"/>
      <c r="K262" s="1"/>
      <c r="O262" s="2"/>
    </row>
    <row r="263" spans="7:15">
      <c r="G263" s="8"/>
      <c r="K263" s="1"/>
      <c r="O263" s="2"/>
    </row>
    <row r="264" spans="7:15">
      <c r="G264" s="8"/>
      <c r="K264" s="1"/>
      <c r="O264" s="2"/>
    </row>
    <row r="265" spans="7:15">
      <c r="G265" s="8"/>
      <c r="K265" s="1"/>
      <c r="O265" s="2"/>
    </row>
    <row r="266" spans="7:15">
      <c r="G266" s="8"/>
      <c r="K266" s="1"/>
      <c r="O266" s="2"/>
    </row>
    <row r="267" spans="7:15">
      <c r="G267" s="8"/>
      <c r="K267" s="1"/>
      <c r="O267" s="2"/>
    </row>
    <row r="268" spans="7:15">
      <c r="G268" s="8"/>
      <c r="K268" s="1"/>
      <c r="O268" s="2"/>
    </row>
    <row r="269" spans="7:15">
      <c r="G269" s="8"/>
      <c r="K269" s="1"/>
      <c r="O269" s="2"/>
    </row>
    <row r="270" spans="7:15">
      <c r="G270" s="8"/>
      <c r="K270" s="1"/>
      <c r="O270" s="2"/>
    </row>
    <row r="271" spans="7:15">
      <c r="G271" s="8"/>
      <c r="K271" s="1"/>
      <c r="O271" s="2"/>
    </row>
    <row r="272" spans="7:15">
      <c r="G272" s="8"/>
      <c r="K272" s="1"/>
      <c r="O272" s="2"/>
    </row>
    <row r="273" spans="7:15">
      <c r="G273" s="8"/>
      <c r="K273" s="1"/>
      <c r="O273" s="2"/>
    </row>
    <row r="274" spans="7:15">
      <c r="G274" s="8"/>
      <c r="K274" s="1"/>
      <c r="O274" s="2"/>
    </row>
    <row r="275" spans="7:15">
      <c r="G275" s="8"/>
      <c r="K275" s="1"/>
      <c r="O275" s="2"/>
    </row>
    <row r="276" spans="7:15">
      <c r="G276" s="8"/>
      <c r="K276" s="1"/>
      <c r="O276" s="2"/>
    </row>
    <row r="277" spans="7:15">
      <c r="G277" s="8"/>
      <c r="K277" s="1"/>
      <c r="O277" s="2"/>
    </row>
    <row r="278" spans="7:15">
      <c r="G278" s="8"/>
      <c r="K278" s="1"/>
      <c r="O278" s="2"/>
    </row>
    <row r="279" spans="7:15">
      <c r="G279" s="8"/>
      <c r="K279" s="1"/>
      <c r="O279" s="2"/>
    </row>
    <row r="280" spans="7:15">
      <c r="G280" s="8"/>
      <c r="K280" s="1"/>
      <c r="O280" s="2"/>
    </row>
    <row r="281" spans="7:15">
      <c r="G281" s="8"/>
      <c r="K281" s="1"/>
      <c r="O281" s="2"/>
    </row>
    <row r="282" spans="7:15">
      <c r="G282" s="8"/>
      <c r="K282" s="1"/>
      <c r="O282" s="2"/>
    </row>
    <row r="283" spans="7:15">
      <c r="G283" s="8"/>
      <c r="K283" s="1"/>
      <c r="O283" s="2"/>
    </row>
    <row r="284" spans="7:15">
      <c r="G284" s="8"/>
      <c r="K284" s="1"/>
      <c r="O284" s="2"/>
    </row>
    <row r="285" spans="7:15">
      <c r="G285" s="8"/>
      <c r="K285" s="1"/>
      <c r="O285" s="2"/>
    </row>
    <row r="286" spans="7:15">
      <c r="G286" s="8"/>
      <c r="K286" s="1"/>
      <c r="O286" s="2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zoomScale="120" zoomScaleNormal="120" workbookViewId="0">
      <pane xSplit="14" ySplit="6" topLeftCell="O7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5" customWidth="1"/>
    <col min="2" max="2" width="18" style="5" customWidth="1"/>
    <col min="3" max="3" width="6" style="5" customWidth="1"/>
    <col min="4" max="4" width="8" style="5" customWidth="1"/>
    <col min="5" max="5" width="6.42578125" style="5" customWidth="1"/>
    <col min="6" max="6" width="7.42578125" style="5" customWidth="1"/>
    <col min="7" max="7" width="6.28515625" style="5" customWidth="1"/>
    <col min="8" max="8" width="7.42578125" style="5" customWidth="1"/>
    <col min="9" max="10" width="7.28515625" style="5" customWidth="1"/>
    <col min="11" max="11" width="6.85546875" style="5" customWidth="1"/>
    <col min="12" max="12" width="6.7109375" style="5" customWidth="1"/>
    <col min="13" max="13" width="6.28515625" style="5" customWidth="1"/>
    <col min="14" max="14" width="6.85546875" style="5" customWidth="1"/>
    <col min="15" max="15" width="5.7109375" style="5" customWidth="1"/>
    <col min="16" max="16" width="7" style="5" customWidth="1"/>
    <col min="17" max="17" width="7.42578125" style="5" customWidth="1"/>
    <col min="18" max="18" width="8.140625" style="5" customWidth="1"/>
    <col min="19" max="19" width="7.5703125" style="102" customWidth="1"/>
    <col min="20" max="20" width="9.28515625" style="102" customWidth="1"/>
    <col min="21" max="23" width="9.140625" style="5"/>
    <col min="24" max="258" width="9.140625" style="2"/>
    <col min="259" max="259" width="3.85546875" style="2" customWidth="1"/>
    <col min="260" max="260" width="17" style="2" customWidth="1"/>
    <col min="261" max="262" width="6.42578125" style="2" customWidth="1"/>
    <col min="263" max="266" width="8" style="2" customWidth="1"/>
    <col min="267" max="267" width="7.85546875" style="2" customWidth="1"/>
    <col min="268" max="268" width="6.85546875" style="2" customWidth="1"/>
    <col min="269" max="269" width="7.85546875" style="2" customWidth="1"/>
    <col min="270" max="270" width="9.140625" style="2"/>
    <col min="271" max="272" width="6.85546875" style="2" customWidth="1"/>
    <col min="273" max="273" width="8.5703125" style="2" customWidth="1"/>
    <col min="274" max="514" width="9.140625" style="2"/>
    <col min="515" max="515" width="3.85546875" style="2" customWidth="1"/>
    <col min="516" max="516" width="17" style="2" customWidth="1"/>
    <col min="517" max="518" width="6.42578125" style="2" customWidth="1"/>
    <col min="519" max="522" width="8" style="2" customWidth="1"/>
    <col min="523" max="523" width="7.85546875" style="2" customWidth="1"/>
    <col min="524" max="524" width="6.85546875" style="2" customWidth="1"/>
    <col min="525" max="525" width="7.85546875" style="2" customWidth="1"/>
    <col min="526" max="526" width="9.140625" style="2"/>
    <col min="527" max="528" width="6.85546875" style="2" customWidth="1"/>
    <col min="529" max="529" width="8.5703125" style="2" customWidth="1"/>
    <col min="530" max="770" width="9.140625" style="2"/>
    <col min="771" max="771" width="3.85546875" style="2" customWidth="1"/>
    <col min="772" max="772" width="17" style="2" customWidth="1"/>
    <col min="773" max="774" width="6.42578125" style="2" customWidth="1"/>
    <col min="775" max="778" width="8" style="2" customWidth="1"/>
    <col min="779" max="779" width="7.85546875" style="2" customWidth="1"/>
    <col min="780" max="780" width="6.85546875" style="2" customWidth="1"/>
    <col min="781" max="781" width="7.85546875" style="2" customWidth="1"/>
    <col min="782" max="782" width="9.140625" style="2"/>
    <col min="783" max="784" width="6.85546875" style="2" customWidth="1"/>
    <col min="785" max="785" width="8.5703125" style="2" customWidth="1"/>
    <col min="786" max="1026" width="9.140625" style="2"/>
    <col min="1027" max="1027" width="3.85546875" style="2" customWidth="1"/>
    <col min="1028" max="1028" width="17" style="2" customWidth="1"/>
    <col min="1029" max="1030" width="6.42578125" style="2" customWidth="1"/>
    <col min="1031" max="1034" width="8" style="2" customWidth="1"/>
    <col min="1035" max="1035" width="7.85546875" style="2" customWidth="1"/>
    <col min="1036" max="1036" width="6.85546875" style="2" customWidth="1"/>
    <col min="1037" max="1037" width="7.85546875" style="2" customWidth="1"/>
    <col min="1038" max="1038" width="9.140625" style="2"/>
    <col min="1039" max="1040" width="6.85546875" style="2" customWidth="1"/>
    <col min="1041" max="1041" width="8.5703125" style="2" customWidth="1"/>
    <col min="1042" max="1282" width="9.140625" style="2"/>
    <col min="1283" max="1283" width="3.85546875" style="2" customWidth="1"/>
    <col min="1284" max="1284" width="17" style="2" customWidth="1"/>
    <col min="1285" max="1286" width="6.42578125" style="2" customWidth="1"/>
    <col min="1287" max="1290" width="8" style="2" customWidth="1"/>
    <col min="1291" max="1291" width="7.85546875" style="2" customWidth="1"/>
    <col min="1292" max="1292" width="6.85546875" style="2" customWidth="1"/>
    <col min="1293" max="1293" width="7.85546875" style="2" customWidth="1"/>
    <col min="1294" max="1294" width="9.140625" style="2"/>
    <col min="1295" max="1296" width="6.85546875" style="2" customWidth="1"/>
    <col min="1297" max="1297" width="8.5703125" style="2" customWidth="1"/>
    <col min="1298" max="1538" width="9.140625" style="2"/>
    <col min="1539" max="1539" width="3.85546875" style="2" customWidth="1"/>
    <col min="1540" max="1540" width="17" style="2" customWidth="1"/>
    <col min="1541" max="1542" width="6.42578125" style="2" customWidth="1"/>
    <col min="1543" max="1546" width="8" style="2" customWidth="1"/>
    <col min="1547" max="1547" width="7.85546875" style="2" customWidth="1"/>
    <col min="1548" max="1548" width="6.85546875" style="2" customWidth="1"/>
    <col min="1549" max="1549" width="7.85546875" style="2" customWidth="1"/>
    <col min="1550" max="1550" width="9.140625" style="2"/>
    <col min="1551" max="1552" width="6.85546875" style="2" customWidth="1"/>
    <col min="1553" max="1553" width="8.5703125" style="2" customWidth="1"/>
    <col min="1554" max="1794" width="9.140625" style="2"/>
    <col min="1795" max="1795" width="3.85546875" style="2" customWidth="1"/>
    <col min="1796" max="1796" width="17" style="2" customWidth="1"/>
    <col min="1797" max="1798" width="6.42578125" style="2" customWidth="1"/>
    <col min="1799" max="1802" width="8" style="2" customWidth="1"/>
    <col min="1803" max="1803" width="7.85546875" style="2" customWidth="1"/>
    <col min="1804" max="1804" width="6.85546875" style="2" customWidth="1"/>
    <col min="1805" max="1805" width="7.85546875" style="2" customWidth="1"/>
    <col min="1806" max="1806" width="9.140625" style="2"/>
    <col min="1807" max="1808" width="6.85546875" style="2" customWidth="1"/>
    <col min="1809" max="1809" width="8.5703125" style="2" customWidth="1"/>
    <col min="1810" max="2050" width="9.140625" style="2"/>
    <col min="2051" max="2051" width="3.85546875" style="2" customWidth="1"/>
    <col min="2052" max="2052" width="17" style="2" customWidth="1"/>
    <col min="2053" max="2054" width="6.42578125" style="2" customWidth="1"/>
    <col min="2055" max="2058" width="8" style="2" customWidth="1"/>
    <col min="2059" max="2059" width="7.85546875" style="2" customWidth="1"/>
    <col min="2060" max="2060" width="6.85546875" style="2" customWidth="1"/>
    <col min="2061" max="2061" width="7.85546875" style="2" customWidth="1"/>
    <col min="2062" max="2062" width="9.140625" style="2"/>
    <col min="2063" max="2064" width="6.85546875" style="2" customWidth="1"/>
    <col min="2065" max="2065" width="8.5703125" style="2" customWidth="1"/>
    <col min="2066" max="2306" width="9.140625" style="2"/>
    <col min="2307" max="2307" width="3.85546875" style="2" customWidth="1"/>
    <col min="2308" max="2308" width="17" style="2" customWidth="1"/>
    <col min="2309" max="2310" width="6.42578125" style="2" customWidth="1"/>
    <col min="2311" max="2314" width="8" style="2" customWidth="1"/>
    <col min="2315" max="2315" width="7.85546875" style="2" customWidth="1"/>
    <col min="2316" max="2316" width="6.85546875" style="2" customWidth="1"/>
    <col min="2317" max="2317" width="7.85546875" style="2" customWidth="1"/>
    <col min="2318" max="2318" width="9.140625" style="2"/>
    <col min="2319" max="2320" width="6.85546875" style="2" customWidth="1"/>
    <col min="2321" max="2321" width="8.5703125" style="2" customWidth="1"/>
    <col min="2322" max="2562" width="9.140625" style="2"/>
    <col min="2563" max="2563" width="3.85546875" style="2" customWidth="1"/>
    <col min="2564" max="2564" width="17" style="2" customWidth="1"/>
    <col min="2565" max="2566" width="6.42578125" style="2" customWidth="1"/>
    <col min="2567" max="2570" width="8" style="2" customWidth="1"/>
    <col min="2571" max="2571" width="7.85546875" style="2" customWidth="1"/>
    <col min="2572" max="2572" width="6.85546875" style="2" customWidth="1"/>
    <col min="2573" max="2573" width="7.85546875" style="2" customWidth="1"/>
    <col min="2574" max="2574" width="9.140625" style="2"/>
    <col min="2575" max="2576" width="6.85546875" style="2" customWidth="1"/>
    <col min="2577" max="2577" width="8.5703125" style="2" customWidth="1"/>
    <col min="2578" max="2818" width="9.140625" style="2"/>
    <col min="2819" max="2819" width="3.85546875" style="2" customWidth="1"/>
    <col min="2820" max="2820" width="17" style="2" customWidth="1"/>
    <col min="2821" max="2822" width="6.42578125" style="2" customWidth="1"/>
    <col min="2823" max="2826" width="8" style="2" customWidth="1"/>
    <col min="2827" max="2827" width="7.85546875" style="2" customWidth="1"/>
    <col min="2828" max="2828" width="6.85546875" style="2" customWidth="1"/>
    <col min="2829" max="2829" width="7.85546875" style="2" customWidth="1"/>
    <col min="2830" max="2830" width="9.140625" style="2"/>
    <col min="2831" max="2832" width="6.85546875" style="2" customWidth="1"/>
    <col min="2833" max="2833" width="8.5703125" style="2" customWidth="1"/>
    <col min="2834" max="3074" width="9.140625" style="2"/>
    <col min="3075" max="3075" width="3.85546875" style="2" customWidth="1"/>
    <col min="3076" max="3076" width="17" style="2" customWidth="1"/>
    <col min="3077" max="3078" width="6.42578125" style="2" customWidth="1"/>
    <col min="3079" max="3082" width="8" style="2" customWidth="1"/>
    <col min="3083" max="3083" width="7.85546875" style="2" customWidth="1"/>
    <col min="3084" max="3084" width="6.85546875" style="2" customWidth="1"/>
    <col min="3085" max="3085" width="7.85546875" style="2" customWidth="1"/>
    <col min="3086" max="3086" width="9.140625" style="2"/>
    <col min="3087" max="3088" width="6.85546875" style="2" customWidth="1"/>
    <col min="3089" max="3089" width="8.5703125" style="2" customWidth="1"/>
    <col min="3090" max="3330" width="9.140625" style="2"/>
    <col min="3331" max="3331" width="3.85546875" style="2" customWidth="1"/>
    <col min="3332" max="3332" width="17" style="2" customWidth="1"/>
    <col min="3333" max="3334" width="6.42578125" style="2" customWidth="1"/>
    <col min="3335" max="3338" width="8" style="2" customWidth="1"/>
    <col min="3339" max="3339" width="7.85546875" style="2" customWidth="1"/>
    <col min="3340" max="3340" width="6.85546875" style="2" customWidth="1"/>
    <col min="3341" max="3341" width="7.85546875" style="2" customWidth="1"/>
    <col min="3342" max="3342" width="9.140625" style="2"/>
    <col min="3343" max="3344" width="6.85546875" style="2" customWidth="1"/>
    <col min="3345" max="3345" width="8.5703125" style="2" customWidth="1"/>
    <col min="3346" max="3586" width="9.140625" style="2"/>
    <col min="3587" max="3587" width="3.85546875" style="2" customWidth="1"/>
    <col min="3588" max="3588" width="17" style="2" customWidth="1"/>
    <col min="3589" max="3590" width="6.42578125" style="2" customWidth="1"/>
    <col min="3591" max="3594" width="8" style="2" customWidth="1"/>
    <col min="3595" max="3595" width="7.85546875" style="2" customWidth="1"/>
    <col min="3596" max="3596" width="6.85546875" style="2" customWidth="1"/>
    <col min="3597" max="3597" width="7.85546875" style="2" customWidth="1"/>
    <col min="3598" max="3598" width="9.140625" style="2"/>
    <col min="3599" max="3600" width="6.85546875" style="2" customWidth="1"/>
    <col min="3601" max="3601" width="8.5703125" style="2" customWidth="1"/>
    <col min="3602" max="3842" width="9.140625" style="2"/>
    <col min="3843" max="3843" width="3.85546875" style="2" customWidth="1"/>
    <col min="3844" max="3844" width="17" style="2" customWidth="1"/>
    <col min="3845" max="3846" width="6.42578125" style="2" customWidth="1"/>
    <col min="3847" max="3850" width="8" style="2" customWidth="1"/>
    <col min="3851" max="3851" width="7.85546875" style="2" customWidth="1"/>
    <col min="3852" max="3852" width="6.85546875" style="2" customWidth="1"/>
    <col min="3853" max="3853" width="7.85546875" style="2" customWidth="1"/>
    <col min="3854" max="3854" width="9.140625" style="2"/>
    <col min="3855" max="3856" width="6.85546875" style="2" customWidth="1"/>
    <col min="3857" max="3857" width="8.5703125" style="2" customWidth="1"/>
    <col min="3858" max="4098" width="9.140625" style="2"/>
    <col min="4099" max="4099" width="3.85546875" style="2" customWidth="1"/>
    <col min="4100" max="4100" width="17" style="2" customWidth="1"/>
    <col min="4101" max="4102" width="6.42578125" style="2" customWidth="1"/>
    <col min="4103" max="4106" width="8" style="2" customWidth="1"/>
    <col min="4107" max="4107" width="7.85546875" style="2" customWidth="1"/>
    <col min="4108" max="4108" width="6.85546875" style="2" customWidth="1"/>
    <col min="4109" max="4109" width="7.85546875" style="2" customWidth="1"/>
    <col min="4110" max="4110" width="9.140625" style="2"/>
    <col min="4111" max="4112" width="6.85546875" style="2" customWidth="1"/>
    <col min="4113" max="4113" width="8.5703125" style="2" customWidth="1"/>
    <col min="4114" max="4354" width="9.140625" style="2"/>
    <col min="4355" max="4355" width="3.85546875" style="2" customWidth="1"/>
    <col min="4356" max="4356" width="17" style="2" customWidth="1"/>
    <col min="4357" max="4358" width="6.42578125" style="2" customWidth="1"/>
    <col min="4359" max="4362" width="8" style="2" customWidth="1"/>
    <col min="4363" max="4363" width="7.85546875" style="2" customWidth="1"/>
    <col min="4364" max="4364" width="6.85546875" style="2" customWidth="1"/>
    <col min="4365" max="4365" width="7.85546875" style="2" customWidth="1"/>
    <col min="4366" max="4366" width="9.140625" style="2"/>
    <col min="4367" max="4368" width="6.85546875" style="2" customWidth="1"/>
    <col min="4369" max="4369" width="8.5703125" style="2" customWidth="1"/>
    <col min="4370" max="4610" width="9.140625" style="2"/>
    <col min="4611" max="4611" width="3.85546875" style="2" customWidth="1"/>
    <col min="4612" max="4612" width="17" style="2" customWidth="1"/>
    <col min="4613" max="4614" width="6.42578125" style="2" customWidth="1"/>
    <col min="4615" max="4618" width="8" style="2" customWidth="1"/>
    <col min="4619" max="4619" width="7.85546875" style="2" customWidth="1"/>
    <col min="4620" max="4620" width="6.85546875" style="2" customWidth="1"/>
    <col min="4621" max="4621" width="7.85546875" style="2" customWidth="1"/>
    <col min="4622" max="4622" width="9.140625" style="2"/>
    <col min="4623" max="4624" width="6.85546875" style="2" customWidth="1"/>
    <col min="4625" max="4625" width="8.5703125" style="2" customWidth="1"/>
    <col min="4626" max="4866" width="9.140625" style="2"/>
    <col min="4867" max="4867" width="3.85546875" style="2" customWidth="1"/>
    <col min="4868" max="4868" width="17" style="2" customWidth="1"/>
    <col min="4869" max="4870" width="6.42578125" style="2" customWidth="1"/>
    <col min="4871" max="4874" width="8" style="2" customWidth="1"/>
    <col min="4875" max="4875" width="7.85546875" style="2" customWidth="1"/>
    <col min="4876" max="4876" width="6.85546875" style="2" customWidth="1"/>
    <col min="4877" max="4877" width="7.85546875" style="2" customWidth="1"/>
    <col min="4878" max="4878" width="9.140625" style="2"/>
    <col min="4879" max="4880" width="6.85546875" style="2" customWidth="1"/>
    <col min="4881" max="4881" width="8.5703125" style="2" customWidth="1"/>
    <col min="4882" max="5122" width="9.140625" style="2"/>
    <col min="5123" max="5123" width="3.85546875" style="2" customWidth="1"/>
    <col min="5124" max="5124" width="17" style="2" customWidth="1"/>
    <col min="5125" max="5126" width="6.42578125" style="2" customWidth="1"/>
    <col min="5127" max="5130" width="8" style="2" customWidth="1"/>
    <col min="5131" max="5131" width="7.85546875" style="2" customWidth="1"/>
    <col min="5132" max="5132" width="6.85546875" style="2" customWidth="1"/>
    <col min="5133" max="5133" width="7.85546875" style="2" customWidth="1"/>
    <col min="5134" max="5134" width="9.140625" style="2"/>
    <col min="5135" max="5136" width="6.85546875" style="2" customWidth="1"/>
    <col min="5137" max="5137" width="8.5703125" style="2" customWidth="1"/>
    <col min="5138" max="5378" width="9.140625" style="2"/>
    <col min="5379" max="5379" width="3.85546875" style="2" customWidth="1"/>
    <col min="5380" max="5380" width="17" style="2" customWidth="1"/>
    <col min="5381" max="5382" width="6.42578125" style="2" customWidth="1"/>
    <col min="5383" max="5386" width="8" style="2" customWidth="1"/>
    <col min="5387" max="5387" width="7.85546875" style="2" customWidth="1"/>
    <col min="5388" max="5388" width="6.85546875" style="2" customWidth="1"/>
    <col min="5389" max="5389" width="7.85546875" style="2" customWidth="1"/>
    <col min="5390" max="5390" width="9.140625" style="2"/>
    <col min="5391" max="5392" width="6.85546875" style="2" customWidth="1"/>
    <col min="5393" max="5393" width="8.5703125" style="2" customWidth="1"/>
    <col min="5394" max="5634" width="9.140625" style="2"/>
    <col min="5635" max="5635" width="3.85546875" style="2" customWidth="1"/>
    <col min="5636" max="5636" width="17" style="2" customWidth="1"/>
    <col min="5637" max="5638" width="6.42578125" style="2" customWidth="1"/>
    <col min="5639" max="5642" width="8" style="2" customWidth="1"/>
    <col min="5643" max="5643" width="7.85546875" style="2" customWidth="1"/>
    <col min="5644" max="5644" width="6.85546875" style="2" customWidth="1"/>
    <col min="5645" max="5645" width="7.85546875" style="2" customWidth="1"/>
    <col min="5646" max="5646" width="9.140625" style="2"/>
    <col min="5647" max="5648" width="6.85546875" style="2" customWidth="1"/>
    <col min="5649" max="5649" width="8.5703125" style="2" customWidth="1"/>
    <col min="5650" max="5890" width="9.140625" style="2"/>
    <col min="5891" max="5891" width="3.85546875" style="2" customWidth="1"/>
    <col min="5892" max="5892" width="17" style="2" customWidth="1"/>
    <col min="5893" max="5894" width="6.42578125" style="2" customWidth="1"/>
    <col min="5895" max="5898" width="8" style="2" customWidth="1"/>
    <col min="5899" max="5899" width="7.85546875" style="2" customWidth="1"/>
    <col min="5900" max="5900" width="6.85546875" style="2" customWidth="1"/>
    <col min="5901" max="5901" width="7.85546875" style="2" customWidth="1"/>
    <col min="5902" max="5902" width="9.140625" style="2"/>
    <col min="5903" max="5904" width="6.85546875" style="2" customWidth="1"/>
    <col min="5905" max="5905" width="8.5703125" style="2" customWidth="1"/>
    <col min="5906" max="6146" width="9.140625" style="2"/>
    <col min="6147" max="6147" width="3.85546875" style="2" customWidth="1"/>
    <col min="6148" max="6148" width="17" style="2" customWidth="1"/>
    <col min="6149" max="6150" width="6.42578125" style="2" customWidth="1"/>
    <col min="6151" max="6154" width="8" style="2" customWidth="1"/>
    <col min="6155" max="6155" width="7.85546875" style="2" customWidth="1"/>
    <col min="6156" max="6156" width="6.85546875" style="2" customWidth="1"/>
    <col min="6157" max="6157" width="7.85546875" style="2" customWidth="1"/>
    <col min="6158" max="6158" width="9.140625" style="2"/>
    <col min="6159" max="6160" width="6.85546875" style="2" customWidth="1"/>
    <col min="6161" max="6161" width="8.5703125" style="2" customWidth="1"/>
    <col min="6162" max="6402" width="9.140625" style="2"/>
    <col min="6403" max="6403" width="3.85546875" style="2" customWidth="1"/>
    <col min="6404" max="6404" width="17" style="2" customWidth="1"/>
    <col min="6405" max="6406" width="6.42578125" style="2" customWidth="1"/>
    <col min="6407" max="6410" width="8" style="2" customWidth="1"/>
    <col min="6411" max="6411" width="7.85546875" style="2" customWidth="1"/>
    <col min="6412" max="6412" width="6.85546875" style="2" customWidth="1"/>
    <col min="6413" max="6413" width="7.85546875" style="2" customWidth="1"/>
    <col min="6414" max="6414" width="9.140625" style="2"/>
    <col min="6415" max="6416" width="6.85546875" style="2" customWidth="1"/>
    <col min="6417" max="6417" width="8.5703125" style="2" customWidth="1"/>
    <col min="6418" max="6658" width="9.140625" style="2"/>
    <col min="6659" max="6659" width="3.85546875" style="2" customWidth="1"/>
    <col min="6660" max="6660" width="17" style="2" customWidth="1"/>
    <col min="6661" max="6662" width="6.42578125" style="2" customWidth="1"/>
    <col min="6663" max="6666" width="8" style="2" customWidth="1"/>
    <col min="6667" max="6667" width="7.85546875" style="2" customWidth="1"/>
    <col min="6668" max="6668" width="6.85546875" style="2" customWidth="1"/>
    <col min="6669" max="6669" width="7.85546875" style="2" customWidth="1"/>
    <col min="6670" max="6670" width="9.140625" style="2"/>
    <col min="6671" max="6672" width="6.85546875" style="2" customWidth="1"/>
    <col min="6673" max="6673" width="8.5703125" style="2" customWidth="1"/>
    <col min="6674" max="6914" width="9.140625" style="2"/>
    <col min="6915" max="6915" width="3.85546875" style="2" customWidth="1"/>
    <col min="6916" max="6916" width="17" style="2" customWidth="1"/>
    <col min="6917" max="6918" width="6.42578125" style="2" customWidth="1"/>
    <col min="6919" max="6922" width="8" style="2" customWidth="1"/>
    <col min="6923" max="6923" width="7.85546875" style="2" customWidth="1"/>
    <col min="6924" max="6924" width="6.85546875" style="2" customWidth="1"/>
    <col min="6925" max="6925" width="7.85546875" style="2" customWidth="1"/>
    <col min="6926" max="6926" width="9.140625" style="2"/>
    <col min="6927" max="6928" width="6.85546875" style="2" customWidth="1"/>
    <col min="6929" max="6929" width="8.5703125" style="2" customWidth="1"/>
    <col min="6930" max="7170" width="9.140625" style="2"/>
    <col min="7171" max="7171" width="3.85546875" style="2" customWidth="1"/>
    <col min="7172" max="7172" width="17" style="2" customWidth="1"/>
    <col min="7173" max="7174" width="6.42578125" style="2" customWidth="1"/>
    <col min="7175" max="7178" width="8" style="2" customWidth="1"/>
    <col min="7179" max="7179" width="7.85546875" style="2" customWidth="1"/>
    <col min="7180" max="7180" width="6.85546875" style="2" customWidth="1"/>
    <col min="7181" max="7181" width="7.85546875" style="2" customWidth="1"/>
    <col min="7182" max="7182" width="9.140625" style="2"/>
    <col min="7183" max="7184" width="6.85546875" style="2" customWidth="1"/>
    <col min="7185" max="7185" width="8.5703125" style="2" customWidth="1"/>
    <col min="7186" max="7426" width="9.140625" style="2"/>
    <col min="7427" max="7427" width="3.85546875" style="2" customWidth="1"/>
    <col min="7428" max="7428" width="17" style="2" customWidth="1"/>
    <col min="7429" max="7430" width="6.42578125" style="2" customWidth="1"/>
    <col min="7431" max="7434" width="8" style="2" customWidth="1"/>
    <col min="7435" max="7435" width="7.85546875" style="2" customWidth="1"/>
    <col min="7436" max="7436" width="6.85546875" style="2" customWidth="1"/>
    <col min="7437" max="7437" width="7.85546875" style="2" customWidth="1"/>
    <col min="7438" max="7438" width="9.140625" style="2"/>
    <col min="7439" max="7440" width="6.85546875" style="2" customWidth="1"/>
    <col min="7441" max="7441" width="8.5703125" style="2" customWidth="1"/>
    <col min="7442" max="7682" width="9.140625" style="2"/>
    <col min="7683" max="7683" width="3.85546875" style="2" customWidth="1"/>
    <col min="7684" max="7684" width="17" style="2" customWidth="1"/>
    <col min="7685" max="7686" width="6.42578125" style="2" customWidth="1"/>
    <col min="7687" max="7690" width="8" style="2" customWidth="1"/>
    <col min="7691" max="7691" width="7.85546875" style="2" customWidth="1"/>
    <col min="7692" max="7692" width="6.85546875" style="2" customWidth="1"/>
    <col min="7693" max="7693" width="7.85546875" style="2" customWidth="1"/>
    <col min="7694" max="7694" width="9.140625" style="2"/>
    <col min="7695" max="7696" width="6.85546875" style="2" customWidth="1"/>
    <col min="7697" max="7697" width="8.5703125" style="2" customWidth="1"/>
    <col min="7698" max="7938" width="9.140625" style="2"/>
    <col min="7939" max="7939" width="3.85546875" style="2" customWidth="1"/>
    <col min="7940" max="7940" width="17" style="2" customWidth="1"/>
    <col min="7941" max="7942" width="6.42578125" style="2" customWidth="1"/>
    <col min="7943" max="7946" width="8" style="2" customWidth="1"/>
    <col min="7947" max="7947" width="7.85546875" style="2" customWidth="1"/>
    <col min="7948" max="7948" width="6.85546875" style="2" customWidth="1"/>
    <col min="7949" max="7949" width="7.85546875" style="2" customWidth="1"/>
    <col min="7950" max="7950" width="9.140625" style="2"/>
    <col min="7951" max="7952" width="6.85546875" style="2" customWidth="1"/>
    <col min="7953" max="7953" width="8.5703125" style="2" customWidth="1"/>
    <col min="7954" max="8194" width="9.140625" style="2"/>
    <col min="8195" max="8195" width="3.85546875" style="2" customWidth="1"/>
    <col min="8196" max="8196" width="17" style="2" customWidth="1"/>
    <col min="8197" max="8198" width="6.42578125" style="2" customWidth="1"/>
    <col min="8199" max="8202" width="8" style="2" customWidth="1"/>
    <col min="8203" max="8203" width="7.85546875" style="2" customWidth="1"/>
    <col min="8204" max="8204" width="6.85546875" style="2" customWidth="1"/>
    <col min="8205" max="8205" width="7.85546875" style="2" customWidth="1"/>
    <col min="8206" max="8206" width="9.140625" style="2"/>
    <col min="8207" max="8208" width="6.85546875" style="2" customWidth="1"/>
    <col min="8209" max="8209" width="8.5703125" style="2" customWidth="1"/>
    <col min="8210" max="8450" width="9.140625" style="2"/>
    <col min="8451" max="8451" width="3.85546875" style="2" customWidth="1"/>
    <col min="8452" max="8452" width="17" style="2" customWidth="1"/>
    <col min="8453" max="8454" width="6.42578125" style="2" customWidth="1"/>
    <col min="8455" max="8458" width="8" style="2" customWidth="1"/>
    <col min="8459" max="8459" width="7.85546875" style="2" customWidth="1"/>
    <col min="8460" max="8460" width="6.85546875" style="2" customWidth="1"/>
    <col min="8461" max="8461" width="7.85546875" style="2" customWidth="1"/>
    <col min="8462" max="8462" width="9.140625" style="2"/>
    <col min="8463" max="8464" width="6.85546875" style="2" customWidth="1"/>
    <col min="8465" max="8465" width="8.5703125" style="2" customWidth="1"/>
    <col min="8466" max="8706" width="9.140625" style="2"/>
    <col min="8707" max="8707" width="3.85546875" style="2" customWidth="1"/>
    <col min="8708" max="8708" width="17" style="2" customWidth="1"/>
    <col min="8709" max="8710" width="6.42578125" style="2" customWidth="1"/>
    <col min="8711" max="8714" width="8" style="2" customWidth="1"/>
    <col min="8715" max="8715" width="7.85546875" style="2" customWidth="1"/>
    <col min="8716" max="8716" width="6.85546875" style="2" customWidth="1"/>
    <col min="8717" max="8717" width="7.85546875" style="2" customWidth="1"/>
    <col min="8718" max="8718" width="9.140625" style="2"/>
    <col min="8719" max="8720" width="6.85546875" style="2" customWidth="1"/>
    <col min="8721" max="8721" width="8.5703125" style="2" customWidth="1"/>
    <col min="8722" max="8962" width="9.140625" style="2"/>
    <col min="8963" max="8963" width="3.85546875" style="2" customWidth="1"/>
    <col min="8964" max="8964" width="17" style="2" customWidth="1"/>
    <col min="8965" max="8966" width="6.42578125" style="2" customWidth="1"/>
    <col min="8967" max="8970" width="8" style="2" customWidth="1"/>
    <col min="8971" max="8971" width="7.85546875" style="2" customWidth="1"/>
    <col min="8972" max="8972" width="6.85546875" style="2" customWidth="1"/>
    <col min="8973" max="8973" width="7.85546875" style="2" customWidth="1"/>
    <col min="8974" max="8974" width="9.140625" style="2"/>
    <col min="8975" max="8976" width="6.85546875" style="2" customWidth="1"/>
    <col min="8977" max="8977" width="8.5703125" style="2" customWidth="1"/>
    <col min="8978" max="9218" width="9.140625" style="2"/>
    <col min="9219" max="9219" width="3.85546875" style="2" customWidth="1"/>
    <col min="9220" max="9220" width="17" style="2" customWidth="1"/>
    <col min="9221" max="9222" width="6.42578125" style="2" customWidth="1"/>
    <col min="9223" max="9226" width="8" style="2" customWidth="1"/>
    <col min="9227" max="9227" width="7.85546875" style="2" customWidth="1"/>
    <col min="9228" max="9228" width="6.85546875" style="2" customWidth="1"/>
    <col min="9229" max="9229" width="7.85546875" style="2" customWidth="1"/>
    <col min="9230" max="9230" width="9.140625" style="2"/>
    <col min="9231" max="9232" width="6.85546875" style="2" customWidth="1"/>
    <col min="9233" max="9233" width="8.5703125" style="2" customWidth="1"/>
    <col min="9234" max="9474" width="9.140625" style="2"/>
    <col min="9475" max="9475" width="3.85546875" style="2" customWidth="1"/>
    <col min="9476" max="9476" width="17" style="2" customWidth="1"/>
    <col min="9477" max="9478" width="6.42578125" style="2" customWidth="1"/>
    <col min="9479" max="9482" width="8" style="2" customWidth="1"/>
    <col min="9483" max="9483" width="7.85546875" style="2" customWidth="1"/>
    <col min="9484" max="9484" width="6.85546875" style="2" customWidth="1"/>
    <col min="9485" max="9485" width="7.85546875" style="2" customWidth="1"/>
    <col min="9486" max="9486" width="9.140625" style="2"/>
    <col min="9487" max="9488" width="6.85546875" style="2" customWidth="1"/>
    <col min="9489" max="9489" width="8.5703125" style="2" customWidth="1"/>
    <col min="9490" max="9730" width="9.140625" style="2"/>
    <col min="9731" max="9731" width="3.85546875" style="2" customWidth="1"/>
    <col min="9732" max="9732" width="17" style="2" customWidth="1"/>
    <col min="9733" max="9734" width="6.42578125" style="2" customWidth="1"/>
    <col min="9735" max="9738" width="8" style="2" customWidth="1"/>
    <col min="9739" max="9739" width="7.85546875" style="2" customWidth="1"/>
    <col min="9740" max="9740" width="6.85546875" style="2" customWidth="1"/>
    <col min="9741" max="9741" width="7.85546875" style="2" customWidth="1"/>
    <col min="9742" max="9742" width="9.140625" style="2"/>
    <col min="9743" max="9744" width="6.85546875" style="2" customWidth="1"/>
    <col min="9745" max="9745" width="8.5703125" style="2" customWidth="1"/>
    <col min="9746" max="9986" width="9.140625" style="2"/>
    <col min="9987" max="9987" width="3.85546875" style="2" customWidth="1"/>
    <col min="9988" max="9988" width="17" style="2" customWidth="1"/>
    <col min="9989" max="9990" width="6.42578125" style="2" customWidth="1"/>
    <col min="9991" max="9994" width="8" style="2" customWidth="1"/>
    <col min="9995" max="9995" width="7.85546875" style="2" customWidth="1"/>
    <col min="9996" max="9996" width="6.85546875" style="2" customWidth="1"/>
    <col min="9997" max="9997" width="7.85546875" style="2" customWidth="1"/>
    <col min="9998" max="9998" width="9.140625" style="2"/>
    <col min="9999" max="10000" width="6.85546875" style="2" customWidth="1"/>
    <col min="10001" max="10001" width="8.5703125" style="2" customWidth="1"/>
    <col min="10002" max="10242" width="9.140625" style="2"/>
    <col min="10243" max="10243" width="3.85546875" style="2" customWidth="1"/>
    <col min="10244" max="10244" width="17" style="2" customWidth="1"/>
    <col min="10245" max="10246" width="6.42578125" style="2" customWidth="1"/>
    <col min="10247" max="10250" width="8" style="2" customWidth="1"/>
    <col min="10251" max="10251" width="7.85546875" style="2" customWidth="1"/>
    <col min="10252" max="10252" width="6.85546875" style="2" customWidth="1"/>
    <col min="10253" max="10253" width="7.85546875" style="2" customWidth="1"/>
    <col min="10254" max="10254" width="9.140625" style="2"/>
    <col min="10255" max="10256" width="6.85546875" style="2" customWidth="1"/>
    <col min="10257" max="10257" width="8.5703125" style="2" customWidth="1"/>
    <col min="10258" max="10498" width="9.140625" style="2"/>
    <col min="10499" max="10499" width="3.85546875" style="2" customWidth="1"/>
    <col min="10500" max="10500" width="17" style="2" customWidth="1"/>
    <col min="10501" max="10502" width="6.42578125" style="2" customWidth="1"/>
    <col min="10503" max="10506" width="8" style="2" customWidth="1"/>
    <col min="10507" max="10507" width="7.85546875" style="2" customWidth="1"/>
    <col min="10508" max="10508" width="6.85546875" style="2" customWidth="1"/>
    <col min="10509" max="10509" width="7.85546875" style="2" customWidth="1"/>
    <col min="10510" max="10510" width="9.140625" style="2"/>
    <col min="10511" max="10512" width="6.85546875" style="2" customWidth="1"/>
    <col min="10513" max="10513" width="8.5703125" style="2" customWidth="1"/>
    <col min="10514" max="10754" width="9.140625" style="2"/>
    <col min="10755" max="10755" width="3.85546875" style="2" customWidth="1"/>
    <col min="10756" max="10756" width="17" style="2" customWidth="1"/>
    <col min="10757" max="10758" width="6.42578125" style="2" customWidth="1"/>
    <col min="10759" max="10762" width="8" style="2" customWidth="1"/>
    <col min="10763" max="10763" width="7.85546875" style="2" customWidth="1"/>
    <col min="10764" max="10764" width="6.85546875" style="2" customWidth="1"/>
    <col min="10765" max="10765" width="7.85546875" style="2" customWidth="1"/>
    <col min="10766" max="10766" width="9.140625" style="2"/>
    <col min="10767" max="10768" width="6.85546875" style="2" customWidth="1"/>
    <col min="10769" max="10769" width="8.5703125" style="2" customWidth="1"/>
    <col min="10770" max="11010" width="9.140625" style="2"/>
    <col min="11011" max="11011" width="3.85546875" style="2" customWidth="1"/>
    <col min="11012" max="11012" width="17" style="2" customWidth="1"/>
    <col min="11013" max="11014" width="6.42578125" style="2" customWidth="1"/>
    <col min="11015" max="11018" width="8" style="2" customWidth="1"/>
    <col min="11019" max="11019" width="7.85546875" style="2" customWidth="1"/>
    <col min="11020" max="11020" width="6.85546875" style="2" customWidth="1"/>
    <col min="11021" max="11021" width="7.85546875" style="2" customWidth="1"/>
    <col min="11022" max="11022" width="9.140625" style="2"/>
    <col min="11023" max="11024" width="6.85546875" style="2" customWidth="1"/>
    <col min="11025" max="11025" width="8.5703125" style="2" customWidth="1"/>
    <col min="11026" max="11266" width="9.140625" style="2"/>
    <col min="11267" max="11267" width="3.85546875" style="2" customWidth="1"/>
    <col min="11268" max="11268" width="17" style="2" customWidth="1"/>
    <col min="11269" max="11270" width="6.42578125" style="2" customWidth="1"/>
    <col min="11271" max="11274" width="8" style="2" customWidth="1"/>
    <col min="11275" max="11275" width="7.85546875" style="2" customWidth="1"/>
    <col min="11276" max="11276" width="6.85546875" style="2" customWidth="1"/>
    <col min="11277" max="11277" width="7.85546875" style="2" customWidth="1"/>
    <col min="11278" max="11278" width="9.140625" style="2"/>
    <col min="11279" max="11280" width="6.85546875" style="2" customWidth="1"/>
    <col min="11281" max="11281" width="8.5703125" style="2" customWidth="1"/>
    <col min="11282" max="11522" width="9.140625" style="2"/>
    <col min="11523" max="11523" width="3.85546875" style="2" customWidth="1"/>
    <col min="11524" max="11524" width="17" style="2" customWidth="1"/>
    <col min="11525" max="11526" width="6.42578125" style="2" customWidth="1"/>
    <col min="11527" max="11530" width="8" style="2" customWidth="1"/>
    <col min="11531" max="11531" width="7.85546875" style="2" customWidth="1"/>
    <col min="11532" max="11532" width="6.85546875" style="2" customWidth="1"/>
    <col min="11533" max="11533" width="7.85546875" style="2" customWidth="1"/>
    <col min="11534" max="11534" width="9.140625" style="2"/>
    <col min="11535" max="11536" width="6.85546875" style="2" customWidth="1"/>
    <col min="11537" max="11537" width="8.5703125" style="2" customWidth="1"/>
    <col min="11538" max="11778" width="9.140625" style="2"/>
    <col min="11779" max="11779" width="3.85546875" style="2" customWidth="1"/>
    <col min="11780" max="11780" width="17" style="2" customWidth="1"/>
    <col min="11781" max="11782" width="6.42578125" style="2" customWidth="1"/>
    <col min="11783" max="11786" width="8" style="2" customWidth="1"/>
    <col min="11787" max="11787" width="7.85546875" style="2" customWidth="1"/>
    <col min="11788" max="11788" width="6.85546875" style="2" customWidth="1"/>
    <col min="11789" max="11789" width="7.85546875" style="2" customWidth="1"/>
    <col min="11790" max="11790" width="9.140625" style="2"/>
    <col min="11791" max="11792" width="6.85546875" style="2" customWidth="1"/>
    <col min="11793" max="11793" width="8.5703125" style="2" customWidth="1"/>
    <col min="11794" max="12034" width="9.140625" style="2"/>
    <col min="12035" max="12035" width="3.85546875" style="2" customWidth="1"/>
    <col min="12036" max="12036" width="17" style="2" customWidth="1"/>
    <col min="12037" max="12038" width="6.42578125" style="2" customWidth="1"/>
    <col min="12039" max="12042" width="8" style="2" customWidth="1"/>
    <col min="12043" max="12043" width="7.85546875" style="2" customWidth="1"/>
    <col min="12044" max="12044" width="6.85546875" style="2" customWidth="1"/>
    <col min="12045" max="12045" width="7.85546875" style="2" customWidth="1"/>
    <col min="12046" max="12046" width="9.140625" style="2"/>
    <col min="12047" max="12048" width="6.85546875" style="2" customWidth="1"/>
    <col min="12049" max="12049" width="8.5703125" style="2" customWidth="1"/>
    <col min="12050" max="12290" width="9.140625" style="2"/>
    <col min="12291" max="12291" width="3.85546875" style="2" customWidth="1"/>
    <col min="12292" max="12292" width="17" style="2" customWidth="1"/>
    <col min="12293" max="12294" width="6.42578125" style="2" customWidth="1"/>
    <col min="12295" max="12298" width="8" style="2" customWidth="1"/>
    <col min="12299" max="12299" width="7.85546875" style="2" customWidth="1"/>
    <col min="12300" max="12300" width="6.85546875" style="2" customWidth="1"/>
    <col min="12301" max="12301" width="7.85546875" style="2" customWidth="1"/>
    <col min="12302" max="12302" width="9.140625" style="2"/>
    <col min="12303" max="12304" width="6.85546875" style="2" customWidth="1"/>
    <col min="12305" max="12305" width="8.5703125" style="2" customWidth="1"/>
    <col min="12306" max="12546" width="9.140625" style="2"/>
    <col min="12547" max="12547" width="3.85546875" style="2" customWidth="1"/>
    <col min="12548" max="12548" width="17" style="2" customWidth="1"/>
    <col min="12549" max="12550" width="6.42578125" style="2" customWidth="1"/>
    <col min="12551" max="12554" width="8" style="2" customWidth="1"/>
    <col min="12555" max="12555" width="7.85546875" style="2" customWidth="1"/>
    <col min="12556" max="12556" width="6.85546875" style="2" customWidth="1"/>
    <col min="12557" max="12557" width="7.85546875" style="2" customWidth="1"/>
    <col min="12558" max="12558" width="9.140625" style="2"/>
    <col min="12559" max="12560" width="6.85546875" style="2" customWidth="1"/>
    <col min="12561" max="12561" width="8.5703125" style="2" customWidth="1"/>
    <col min="12562" max="12802" width="9.140625" style="2"/>
    <col min="12803" max="12803" width="3.85546875" style="2" customWidth="1"/>
    <col min="12804" max="12804" width="17" style="2" customWidth="1"/>
    <col min="12805" max="12806" width="6.42578125" style="2" customWidth="1"/>
    <col min="12807" max="12810" width="8" style="2" customWidth="1"/>
    <col min="12811" max="12811" width="7.85546875" style="2" customWidth="1"/>
    <col min="12812" max="12812" width="6.85546875" style="2" customWidth="1"/>
    <col min="12813" max="12813" width="7.85546875" style="2" customWidth="1"/>
    <col min="12814" max="12814" width="9.140625" style="2"/>
    <col min="12815" max="12816" width="6.85546875" style="2" customWidth="1"/>
    <col min="12817" max="12817" width="8.5703125" style="2" customWidth="1"/>
    <col min="12818" max="13058" width="9.140625" style="2"/>
    <col min="13059" max="13059" width="3.85546875" style="2" customWidth="1"/>
    <col min="13060" max="13060" width="17" style="2" customWidth="1"/>
    <col min="13061" max="13062" width="6.42578125" style="2" customWidth="1"/>
    <col min="13063" max="13066" width="8" style="2" customWidth="1"/>
    <col min="13067" max="13067" width="7.85546875" style="2" customWidth="1"/>
    <col min="13068" max="13068" width="6.85546875" style="2" customWidth="1"/>
    <col min="13069" max="13069" width="7.85546875" style="2" customWidth="1"/>
    <col min="13070" max="13070" width="9.140625" style="2"/>
    <col min="13071" max="13072" width="6.85546875" style="2" customWidth="1"/>
    <col min="13073" max="13073" width="8.5703125" style="2" customWidth="1"/>
    <col min="13074" max="13314" width="9.140625" style="2"/>
    <col min="13315" max="13315" width="3.85546875" style="2" customWidth="1"/>
    <col min="13316" max="13316" width="17" style="2" customWidth="1"/>
    <col min="13317" max="13318" width="6.42578125" style="2" customWidth="1"/>
    <col min="13319" max="13322" width="8" style="2" customWidth="1"/>
    <col min="13323" max="13323" width="7.85546875" style="2" customWidth="1"/>
    <col min="13324" max="13324" width="6.85546875" style="2" customWidth="1"/>
    <col min="13325" max="13325" width="7.85546875" style="2" customWidth="1"/>
    <col min="13326" max="13326" width="9.140625" style="2"/>
    <col min="13327" max="13328" width="6.85546875" style="2" customWidth="1"/>
    <col min="13329" max="13329" width="8.5703125" style="2" customWidth="1"/>
    <col min="13330" max="13570" width="9.140625" style="2"/>
    <col min="13571" max="13571" width="3.85546875" style="2" customWidth="1"/>
    <col min="13572" max="13572" width="17" style="2" customWidth="1"/>
    <col min="13573" max="13574" width="6.42578125" style="2" customWidth="1"/>
    <col min="13575" max="13578" width="8" style="2" customWidth="1"/>
    <col min="13579" max="13579" width="7.85546875" style="2" customWidth="1"/>
    <col min="13580" max="13580" width="6.85546875" style="2" customWidth="1"/>
    <col min="13581" max="13581" width="7.85546875" style="2" customWidth="1"/>
    <col min="13582" max="13582" width="9.140625" style="2"/>
    <col min="13583" max="13584" width="6.85546875" style="2" customWidth="1"/>
    <col min="13585" max="13585" width="8.5703125" style="2" customWidth="1"/>
    <col min="13586" max="13826" width="9.140625" style="2"/>
    <col min="13827" max="13827" width="3.85546875" style="2" customWidth="1"/>
    <col min="13828" max="13828" width="17" style="2" customWidth="1"/>
    <col min="13829" max="13830" width="6.42578125" style="2" customWidth="1"/>
    <col min="13831" max="13834" width="8" style="2" customWidth="1"/>
    <col min="13835" max="13835" width="7.85546875" style="2" customWidth="1"/>
    <col min="13836" max="13836" width="6.85546875" style="2" customWidth="1"/>
    <col min="13837" max="13837" width="7.85546875" style="2" customWidth="1"/>
    <col min="13838" max="13838" width="9.140625" style="2"/>
    <col min="13839" max="13840" width="6.85546875" style="2" customWidth="1"/>
    <col min="13841" max="13841" width="8.5703125" style="2" customWidth="1"/>
    <col min="13842" max="14082" width="9.140625" style="2"/>
    <col min="14083" max="14083" width="3.85546875" style="2" customWidth="1"/>
    <col min="14084" max="14084" width="17" style="2" customWidth="1"/>
    <col min="14085" max="14086" width="6.42578125" style="2" customWidth="1"/>
    <col min="14087" max="14090" width="8" style="2" customWidth="1"/>
    <col min="14091" max="14091" width="7.85546875" style="2" customWidth="1"/>
    <col min="14092" max="14092" width="6.85546875" style="2" customWidth="1"/>
    <col min="14093" max="14093" width="7.85546875" style="2" customWidth="1"/>
    <col min="14094" max="14094" width="9.140625" style="2"/>
    <col min="14095" max="14096" width="6.85546875" style="2" customWidth="1"/>
    <col min="14097" max="14097" width="8.5703125" style="2" customWidth="1"/>
    <col min="14098" max="14338" width="9.140625" style="2"/>
    <col min="14339" max="14339" width="3.85546875" style="2" customWidth="1"/>
    <col min="14340" max="14340" width="17" style="2" customWidth="1"/>
    <col min="14341" max="14342" width="6.42578125" style="2" customWidth="1"/>
    <col min="14343" max="14346" width="8" style="2" customWidth="1"/>
    <col min="14347" max="14347" width="7.85546875" style="2" customWidth="1"/>
    <col min="14348" max="14348" width="6.85546875" style="2" customWidth="1"/>
    <col min="14349" max="14349" width="7.85546875" style="2" customWidth="1"/>
    <col min="14350" max="14350" width="9.140625" style="2"/>
    <col min="14351" max="14352" width="6.85546875" style="2" customWidth="1"/>
    <col min="14353" max="14353" width="8.5703125" style="2" customWidth="1"/>
    <col min="14354" max="14594" width="9.140625" style="2"/>
    <col min="14595" max="14595" width="3.85546875" style="2" customWidth="1"/>
    <col min="14596" max="14596" width="17" style="2" customWidth="1"/>
    <col min="14597" max="14598" width="6.42578125" style="2" customWidth="1"/>
    <col min="14599" max="14602" width="8" style="2" customWidth="1"/>
    <col min="14603" max="14603" width="7.85546875" style="2" customWidth="1"/>
    <col min="14604" max="14604" width="6.85546875" style="2" customWidth="1"/>
    <col min="14605" max="14605" width="7.85546875" style="2" customWidth="1"/>
    <col min="14606" max="14606" width="9.140625" style="2"/>
    <col min="14607" max="14608" width="6.85546875" style="2" customWidth="1"/>
    <col min="14609" max="14609" width="8.5703125" style="2" customWidth="1"/>
    <col min="14610" max="14850" width="9.140625" style="2"/>
    <col min="14851" max="14851" width="3.85546875" style="2" customWidth="1"/>
    <col min="14852" max="14852" width="17" style="2" customWidth="1"/>
    <col min="14853" max="14854" width="6.42578125" style="2" customWidth="1"/>
    <col min="14855" max="14858" width="8" style="2" customWidth="1"/>
    <col min="14859" max="14859" width="7.85546875" style="2" customWidth="1"/>
    <col min="14860" max="14860" width="6.85546875" style="2" customWidth="1"/>
    <col min="14861" max="14861" width="7.85546875" style="2" customWidth="1"/>
    <col min="14862" max="14862" width="9.140625" style="2"/>
    <col min="14863" max="14864" width="6.85546875" style="2" customWidth="1"/>
    <col min="14865" max="14865" width="8.5703125" style="2" customWidth="1"/>
    <col min="14866" max="15106" width="9.140625" style="2"/>
    <col min="15107" max="15107" width="3.85546875" style="2" customWidth="1"/>
    <col min="15108" max="15108" width="17" style="2" customWidth="1"/>
    <col min="15109" max="15110" width="6.42578125" style="2" customWidth="1"/>
    <col min="15111" max="15114" width="8" style="2" customWidth="1"/>
    <col min="15115" max="15115" width="7.85546875" style="2" customWidth="1"/>
    <col min="15116" max="15116" width="6.85546875" style="2" customWidth="1"/>
    <col min="15117" max="15117" width="7.85546875" style="2" customWidth="1"/>
    <col min="15118" max="15118" width="9.140625" style="2"/>
    <col min="15119" max="15120" width="6.85546875" style="2" customWidth="1"/>
    <col min="15121" max="15121" width="8.5703125" style="2" customWidth="1"/>
    <col min="15122" max="15362" width="9.140625" style="2"/>
    <col min="15363" max="15363" width="3.85546875" style="2" customWidth="1"/>
    <col min="15364" max="15364" width="17" style="2" customWidth="1"/>
    <col min="15365" max="15366" width="6.42578125" style="2" customWidth="1"/>
    <col min="15367" max="15370" width="8" style="2" customWidth="1"/>
    <col min="15371" max="15371" width="7.85546875" style="2" customWidth="1"/>
    <col min="15372" max="15372" width="6.85546875" style="2" customWidth="1"/>
    <col min="15373" max="15373" width="7.85546875" style="2" customWidth="1"/>
    <col min="15374" max="15374" width="9.140625" style="2"/>
    <col min="15375" max="15376" width="6.85546875" style="2" customWidth="1"/>
    <col min="15377" max="15377" width="8.5703125" style="2" customWidth="1"/>
    <col min="15378" max="15618" width="9.140625" style="2"/>
    <col min="15619" max="15619" width="3.85546875" style="2" customWidth="1"/>
    <col min="15620" max="15620" width="17" style="2" customWidth="1"/>
    <col min="15621" max="15622" width="6.42578125" style="2" customWidth="1"/>
    <col min="15623" max="15626" width="8" style="2" customWidth="1"/>
    <col min="15627" max="15627" width="7.85546875" style="2" customWidth="1"/>
    <col min="15628" max="15628" width="6.85546875" style="2" customWidth="1"/>
    <col min="15629" max="15629" width="7.85546875" style="2" customWidth="1"/>
    <col min="15630" max="15630" width="9.140625" style="2"/>
    <col min="15631" max="15632" width="6.85546875" style="2" customWidth="1"/>
    <col min="15633" max="15633" width="8.5703125" style="2" customWidth="1"/>
    <col min="15634" max="15874" width="9.140625" style="2"/>
    <col min="15875" max="15875" width="3.85546875" style="2" customWidth="1"/>
    <col min="15876" max="15876" width="17" style="2" customWidth="1"/>
    <col min="15877" max="15878" width="6.42578125" style="2" customWidth="1"/>
    <col min="15879" max="15882" width="8" style="2" customWidth="1"/>
    <col min="15883" max="15883" width="7.85546875" style="2" customWidth="1"/>
    <col min="15884" max="15884" width="6.85546875" style="2" customWidth="1"/>
    <col min="15885" max="15885" width="7.85546875" style="2" customWidth="1"/>
    <col min="15886" max="15886" width="9.140625" style="2"/>
    <col min="15887" max="15888" width="6.85546875" style="2" customWidth="1"/>
    <col min="15889" max="15889" width="8.5703125" style="2" customWidth="1"/>
    <col min="15890" max="16130" width="9.140625" style="2"/>
    <col min="16131" max="16131" width="3.85546875" style="2" customWidth="1"/>
    <col min="16132" max="16132" width="17" style="2" customWidth="1"/>
    <col min="16133" max="16134" width="6.42578125" style="2" customWidth="1"/>
    <col min="16135" max="16138" width="8" style="2" customWidth="1"/>
    <col min="16139" max="16139" width="7.85546875" style="2" customWidth="1"/>
    <col min="16140" max="16140" width="6.85546875" style="2" customWidth="1"/>
    <col min="16141" max="16141" width="7.85546875" style="2" customWidth="1"/>
    <col min="16142" max="16142" width="9.140625" style="2"/>
    <col min="16143" max="16144" width="6.85546875" style="2" customWidth="1"/>
    <col min="16145" max="16145" width="8.5703125" style="2" customWidth="1"/>
    <col min="16146" max="16384" width="9.140625" style="2"/>
  </cols>
  <sheetData>
    <row r="1" spans="1:23" ht="18.75" customHeight="1" thickBot="1">
      <c r="A1" s="47" t="s">
        <v>73</v>
      </c>
      <c r="B1" s="48"/>
      <c r="C1" s="48"/>
      <c r="D1" s="48"/>
      <c r="E1" s="48"/>
      <c r="F1" s="48"/>
      <c r="G1" s="47"/>
      <c r="H1" s="47"/>
      <c r="I1" s="47"/>
      <c r="J1" s="124" t="s">
        <v>95</v>
      </c>
      <c r="K1" s="125"/>
      <c r="L1" s="125"/>
      <c r="M1" s="126"/>
      <c r="N1" s="48"/>
      <c r="O1" s="49" t="s">
        <v>3</v>
      </c>
      <c r="P1" s="48"/>
      <c r="Q1" s="48"/>
      <c r="R1" s="48"/>
      <c r="S1" s="48"/>
      <c r="T1" s="48"/>
    </row>
    <row r="2" spans="1:23" ht="45.75" customHeight="1">
      <c r="A2" s="127" t="s">
        <v>4</v>
      </c>
      <c r="B2" s="128" t="s">
        <v>5</v>
      </c>
      <c r="C2" s="129" t="s">
        <v>6</v>
      </c>
      <c r="D2" s="130" t="s">
        <v>7</v>
      </c>
      <c r="E2" s="132" t="s">
        <v>74</v>
      </c>
      <c r="F2" s="134" t="s">
        <v>75</v>
      </c>
      <c r="G2" s="136" t="s">
        <v>76</v>
      </c>
      <c r="H2" s="136" t="s">
        <v>77</v>
      </c>
      <c r="I2" s="138" t="s">
        <v>78</v>
      </c>
      <c r="J2" s="139"/>
      <c r="K2" s="140"/>
      <c r="L2" s="112" t="s">
        <v>79</v>
      </c>
      <c r="M2" s="113"/>
      <c r="N2" s="114"/>
      <c r="O2" s="114"/>
      <c r="P2" s="115"/>
      <c r="Q2" s="116" t="s">
        <v>80</v>
      </c>
      <c r="R2" s="118" t="s">
        <v>81</v>
      </c>
      <c r="S2" s="120" t="s">
        <v>82</v>
      </c>
      <c r="T2" s="122" t="s">
        <v>83</v>
      </c>
    </row>
    <row r="3" spans="1:23" ht="139.5" customHeight="1">
      <c r="A3" s="127"/>
      <c r="B3" s="128"/>
      <c r="C3" s="129"/>
      <c r="D3" s="131"/>
      <c r="E3" s="133"/>
      <c r="F3" s="135"/>
      <c r="G3" s="137"/>
      <c r="H3" s="137"/>
      <c r="I3" s="50" t="s">
        <v>84</v>
      </c>
      <c r="J3" s="51" t="s">
        <v>85</v>
      </c>
      <c r="K3" s="51" t="s">
        <v>86</v>
      </c>
      <c r="L3" s="52" t="s">
        <v>87</v>
      </c>
      <c r="M3" s="52" t="s">
        <v>88</v>
      </c>
      <c r="N3" s="53" t="s">
        <v>89</v>
      </c>
      <c r="O3" s="53" t="s">
        <v>90</v>
      </c>
      <c r="P3" s="54" t="s">
        <v>91</v>
      </c>
      <c r="Q3" s="117"/>
      <c r="R3" s="119"/>
      <c r="S3" s="121"/>
      <c r="T3" s="123"/>
      <c r="U3" s="55"/>
      <c r="V3" s="55"/>
      <c r="W3" s="55"/>
    </row>
    <row r="4" spans="1:23" ht="12.75" customHeigh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55"/>
      <c r="V4" s="55"/>
      <c r="W4" s="55"/>
    </row>
    <row r="5" spans="1:23">
      <c r="A5" s="21">
        <v>1</v>
      </c>
      <c r="B5" s="56" t="s">
        <v>10</v>
      </c>
      <c r="C5" s="23">
        <v>10</v>
      </c>
      <c r="D5" s="24">
        <v>241.1</v>
      </c>
      <c r="E5" s="57">
        <v>88.1</v>
      </c>
      <c r="F5" s="25">
        <v>266.76299999999998</v>
      </c>
      <c r="G5" s="58">
        <v>0</v>
      </c>
      <c r="H5" s="58"/>
      <c r="I5" s="59">
        <v>37.238999999999997</v>
      </c>
      <c r="J5" s="60">
        <v>7.2057000000000002</v>
      </c>
      <c r="K5" s="59">
        <v>12.707000000000001</v>
      </c>
      <c r="L5" s="58">
        <v>72.8</v>
      </c>
      <c r="M5" s="61"/>
      <c r="N5" s="62"/>
      <c r="O5" s="25">
        <v>0</v>
      </c>
      <c r="P5" s="25">
        <v>20</v>
      </c>
      <c r="Q5" s="63">
        <v>35.966999999999999</v>
      </c>
      <c r="R5" s="64">
        <v>452.68099999999998</v>
      </c>
      <c r="S5" s="63">
        <v>324.22899999999998</v>
      </c>
      <c r="T5" s="65">
        <v>776.91</v>
      </c>
    </row>
    <row r="6" spans="1:23">
      <c r="A6" s="21">
        <v>2</v>
      </c>
      <c r="B6" s="56" t="s">
        <v>10</v>
      </c>
      <c r="C6" s="23">
        <v>8</v>
      </c>
      <c r="D6" s="26">
        <v>281.7</v>
      </c>
      <c r="E6" s="66"/>
      <c r="F6" s="25">
        <v>233.834</v>
      </c>
      <c r="G6" s="58">
        <v>0</v>
      </c>
      <c r="H6" s="67"/>
      <c r="I6" s="59">
        <v>31.864000000000001</v>
      </c>
      <c r="J6" s="60">
        <v>9.6085999999999991</v>
      </c>
      <c r="K6" s="59">
        <v>14.845000000000001</v>
      </c>
      <c r="L6" s="58">
        <v>116.2</v>
      </c>
      <c r="M6" s="68"/>
      <c r="N6" s="62"/>
      <c r="O6" s="25">
        <v>0</v>
      </c>
      <c r="P6" s="25">
        <v>10</v>
      </c>
      <c r="Q6" s="63">
        <v>30.777000000000001</v>
      </c>
      <c r="R6" s="64">
        <v>447.12799999999999</v>
      </c>
      <c r="S6" s="63">
        <v>277.44600000000003</v>
      </c>
      <c r="T6" s="65">
        <v>724.57399999999996</v>
      </c>
    </row>
    <row r="7" spans="1:23" ht="12.75" customHeight="1">
      <c r="A7" s="21">
        <v>3</v>
      </c>
      <c r="B7" s="69" t="s">
        <v>11</v>
      </c>
      <c r="C7" s="23">
        <v>6</v>
      </c>
      <c r="D7" s="26">
        <v>3944.34</v>
      </c>
      <c r="E7" s="66"/>
      <c r="F7" s="25">
        <v>2517.415</v>
      </c>
      <c r="G7" s="58">
        <v>0</v>
      </c>
      <c r="H7" s="67"/>
      <c r="I7" s="59">
        <v>446.16500000000002</v>
      </c>
      <c r="J7" s="60">
        <v>91.2881</v>
      </c>
      <c r="K7" s="59">
        <v>207.86099999999999</v>
      </c>
      <c r="L7" s="58">
        <v>621.6</v>
      </c>
      <c r="M7" s="68"/>
      <c r="N7" s="62"/>
      <c r="O7" s="25">
        <v>0</v>
      </c>
      <c r="P7" s="25">
        <v>253.333</v>
      </c>
      <c r="Q7" s="63">
        <v>430.91699999999997</v>
      </c>
      <c r="R7" s="64">
        <v>4568.5789999999997</v>
      </c>
      <c r="S7" s="63">
        <v>3884.7759999999998</v>
      </c>
      <c r="T7" s="65">
        <v>8453.3549999999996</v>
      </c>
    </row>
    <row r="8" spans="1:23">
      <c r="A8" s="21">
        <v>4</v>
      </c>
      <c r="B8" s="56" t="s">
        <v>92</v>
      </c>
      <c r="C8" s="23">
        <v>20</v>
      </c>
      <c r="D8" s="26">
        <v>462.8</v>
      </c>
      <c r="E8" s="66"/>
      <c r="F8" s="25">
        <v>341.50200000000001</v>
      </c>
      <c r="G8" s="58">
        <v>0</v>
      </c>
      <c r="H8" s="67"/>
      <c r="I8" s="59">
        <v>52.348999999999997</v>
      </c>
      <c r="J8" s="60">
        <v>12.0105</v>
      </c>
      <c r="K8" s="59">
        <v>24.39</v>
      </c>
      <c r="L8" s="58">
        <v>68.599999999999994</v>
      </c>
      <c r="M8" s="70"/>
      <c r="N8" s="62"/>
      <c r="O8" s="25">
        <v>0</v>
      </c>
      <c r="P8" s="25">
        <v>23.332999999999998</v>
      </c>
      <c r="Q8" s="63">
        <v>50.558999999999997</v>
      </c>
      <c r="R8" s="64">
        <v>572.74300000000005</v>
      </c>
      <c r="S8" s="63">
        <v>455.81099999999998</v>
      </c>
      <c r="T8" s="65">
        <v>1028.5550000000001</v>
      </c>
    </row>
    <row r="9" spans="1:23" ht="10.5" customHeight="1">
      <c r="A9" s="21">
        <v>5</v>
      </c>
      <c r="B9" s="56" t="s">
        <v>13</v>
      </c>
      <c r="C9" s="23">
        <v>12</v>
      </c>
      <c r="D9" s="26">
        <v>98.4</v>
      </c>
      <c r="E9" s="66">
        <v>31.2</v>
      </c>
      <c r="F9" s="25">
        <v>63.637999999999998</v>
      </c>
      <c r="G9" s="58">
        <v>0</v>
      </c>
      <c r="H9" s="67"/>
      <c r="I9" s="59">
        <v>14.66</v>
      </c>
      <c r="J9" s="60">
        <v>4.8037999999999998</v>
      </c>
      <c r="K9" s="59">
        <v>5.1840000000000002</v>
      </c>
      <c r="L9" s="58">
        <v>0</v>
      </c>
      <c r="M9" s="70"/>
      <c r="N9" s="62"/>
      <c r="O9" s="25">
        <v>0</v>
      </c>
      <c r="P9" s="25">
        <v>0</v>
      </c>
      <c r="Q9" s="63">
        <v>14.154999999999999</v>
      </c>
      <c r="R9" s="64">
        <v>102.441</v>
      </c>
      <c r="S9" s="63">
        <v>127.643</v>
      </c>
      <c r="T9" s="65">
        <v>230.084</v>
      </c>
    </row>
    <row r="10" spans="1:23">
      <c r="A10" s="21">
        <v>6</v>
      </c>
      <c r="B10" s="56" t="s">
        <v>13</v>
      </c>
      <c r="C10" s="27">
        <v>5</v>
      </c>
      <c r="D10" s="26">
        <v>1092.01</v>
      </c>
      <c r="E10" s="66">
        <v>355.63</v>
      </c>
      <c r="F10" s="25">
        <v>964.19500000000005</v>
      </c>
      <c r="G10" s="58">
        <v>0</v>
      </c>
      <c r="H10" s="71"/>
      <c r="I10" s="59">
        <v>163.75200000000001</v>
      </c>
      <c r="J10" s="60">
        <v>28.827400000000001</v>
      </c>
      <c r="K10" s="59">
        <v>57.545999999999999</v>
      </c>
      <c r="L10" s="58">
        <v>35</v>
      </c>
      <c r="M10" s="68"/>
      <c r="N10" s="62"/>
      <c r="O10" s="25">
        <v>0</v>
      </c>
      <c r="P10" s="25">
        <v>46.667000000000002</v>
      </c>
      <c r="Q10" s="63">
        <v>158.155</v>
      </c>
      <c r="R10" s="64">
        <v>1454.1420000000001</v>
      </c>
      <c r="S10" s="63">
        <v>1425.779</v>
      </c>
      <c r="T10" s="65">
        <v>2879.9209999999998</v>
      </c>
    </row>
    <row r="11" spans="1:23">
      <c r="A11" s="21">
        <v>7</v>
      </c>
      <c r="B11" s="56" t="s">
        <v>14</v>
      </c>
      <c r="C11" s="23">
        <v>1</v>
      </c>
      <c r="D11" s="26">
        <v>3643.42</v>
      </c>
      <c r="E11" s="72">
        <v>31.4</v>
      </c>
      <c r="F11" s="25">
        <v>1316.549</v>
      </c>
      <c r="G11" s="58">
        <v>0</v>
      </c>
      <c r="H11" s="71"/>
      <c r="I11" s="59">
        <v>414.99700000000001</v>
      </c>
      <c r="J11" s="60">
        <v>142.935</v>
      </c>
      <c r="K11" s="59">
        <v>192</v>
      </c>
      <c r="L11" s="58">
        <v>1307.5999999999999</v>
      </c>
      <c r="M11" s="68"/>
      <c r="N11" s="62"/>
      <c r="O11" s="25">
        <v>0</v>
      </c>
      <c r="P11" s="25">
        <v>396.66699999999997</v>
      </c>
      <c r="Q11" s="63">
        <v>401.47300000000001</v>
      </c>
      <c r="R11" s="64">
        <v>4172.22</v>
      </c>
      <c r="S11" s="63">
        <v>3619.326</v>
      </c>
      <c r="T11" s="65">
        <v>7791.5460000000003</v>
      </c>
    </row>
    <row r="12" spans="1:23">
      <c r="A12" s="73">
        <v>8</v>
      </c>
      <c r="B12" s="74" t="s">
        <v>15</v>
      </c>
      <c r="C12" s="75">
        <v>5</v>
      </c>
      <c r="D12" s="76">
        <v>8209.7099999999991</v>
      </c>
      <c r="E12" s="77"/>
      <c r="F12" s="78">
        <v>3389.3649999999998</v>
      </c>
      <c r="G12" s="79">
        <v>0</v>
      </c>
      <c r="H12" s="80">
        <v>172.333</v>
      </c>
      <c r="I12" s="59">
        <v>928.64300000000003</v>
      </c>
      <c r="J12" s="60">
        <v>193.38149999999999</v>
      </c>
      <c r="K12" s="59">
        <v>432.63400000000001</v>
      </c>
      <c r="L12" s="58">
        <v>1972.6</v>
      </c>
      <c r="M12" s="81">
        <v>1972.6</v>
      </c>
      <c r="N12" s="82">
        <v>9805.27</v>
      </c>
      <c r="O12" s="25">
        <v>0</v>
      </c>
      <c r="P12" s="25">
        <v>596.66700000000003</v>
      </c>
      <c r="Q12" s="63">
        <v>896.91099999999994</v>
      </c>
      <c r="R12" s="83">
        <v>20360.402999999998</v>
      </c>
      <c r="S12" s="63">
        <v>8085.7340000000004</v>
      </c>
      <c r="T12" s="65">
        <v>28446.136999999999</v>
      </c>
    </row>
    <row r="13" spans="1:23" ht="12.75" customHeight="1">
      <c r="A13" s="73">
        <v>9</v>
      </c>
      <c r="B13" s="74" t="s">
        <v>16</v>
      </c>
      <c r="C13" s="75">
        <v>5</v>
      </c>
      <c r="D13" s="76">
        <v>941.5</v>
      </c>
      <c r="E13" s="77"/>
      <c r="F13" s="78">
        <v>388.36200000000002</v>
      </c>
      <c r="G13" s="79">
        <v>0</v>
      </c>
      <c r="H13" s="80">
        <v>19.777000000000001</v>
      </c>
      <c r="I13" s="59">
        <v>106.499</v>
      </c>
      <c r="J13" s="60">
        <v>21.6218</v>
      </c>
      <c r="K13" s="59">
        <v>49.661000000000001</v>
      </c>
      <c r="L13" s="58">
        <v>1093.4000000000001</v>
      </c>
      <c r="M13" s="84"/>
      <c r="N13" s="85"/>
      <c r="O13" s="25">
        <v>0</v>
      </c>
      <c r="P13" s="25">
        <v>0</v>
      </c>
      <c r="Q13" s="63">
        <v>102.95399999999999</v>
      </c>
      <c r="R13" s="83">
        <v>1782.2750000000001</v>
      </c>
      <c r="S13" s="63">
        <v>928.16899999999998</v>
      </c>
      <c r="T13" s="65">
        <v>2710.444</v>
      </c>
    </row>
    <row r="14" spans="1:23">
      <c r="A14" s="21">
        <v>10</v>
      </c>
      <c r="B14" s="56" t="s">
        <v>17</v>
      </c>
      <c r="C14" s="23" t="s">
        <v>18</v>
      </c>
      <c r="D14" s="26">
        <v>2043</v>
      </c>
      <c r="E14" s="66">
        <v>97.2</v>
      </c>
      <c r="F14" s="25">
        <v>1556.9190000000001</v>
      </c>
      <c r="G14" s="58">
        <v>0</v>
      </c>
      <c r="H14" s="67"/>
      <c r="I14" s="59">
        <v>242.08799999999999</v>
      </c>
      <c r="J14" s="60">
        <v>46.8431</v>
      </c>
      <c r="K14" s="59">
        <v>107.66</v>
      </c>
      <c r="L14" s="58">
        <v>102.2</v>
      </c>
      <c r="M14" s="68"/>
      <c r="N14" s="62"/>
      <c r="O14" s="25">
        <v>0</v>
      </c>
      <c r="P14" s="25">
        <v>86.667000000000002</v>
      </c>
      <c r="Q14" s="63">
        <v>233.81899999999999</v>
      </c>
      <c r="R14" s="64">
        <v>2376.1959999999999</v>
      </c>
      <c r="S14" s="63">
        <v>2107.88</v>
      </c>
      <c r="T14" s="65">
        <v>4484.0770000000002</v>
      </c>
    </row>
    <row r="15" spans="1:23">
      <c r="A15" s="21">
        <v>11</v>
      </c>
      <c r="B15" s="56" t="s">
        <v>17</v>
      </c>
      <c r="C15" s="23">
        <v>8</v>
      </c>
      <c r="D15" s="26">
        <v>504.28</v>
      </c>
      <c r="E15" s="72"/>
      <c r="F15" s="25">
        <v>315.60300000000001</v>
      </c>
      <c r="G15" s="58">
        <v>0</v>
      </c>
      <c r="H15" s="67"/>
      <c r="I15" s="59">
        <v>57.042000000000002</v>
      </c>
      <c r="J15" s="60">
        <v>9.6085999999999991</v>
      </c>
      <c r="K15" s="59">
        <v>26.574000000000002</v>
      </c>
      <c r="L15" s="58">
        <v>19.600000000000001</v>
      </c>
      <c r="M15" s="68"/>
      <c r="N15" s="62"/>
      <c r="O15" s="25">
        <v>0</v>
      </c>
      <c r="P15" s="25">
        <v>23.332999999999998</v>
      </c>
      <c r="Q15" s="63">
        <v>55.09</v>
      </c>
      <c r="R15" s="64">
        <v>506.85</v>
      </c>
      <c r="S15" s="63">
        <v>496.66500000000002</v>
      </c>
      <c r="T15" s="65">
        <v>1003.515</v>
      </c>
    </row>
    <row r="16" spans="1:23">
      <c r="A16" s="21">
        <v>12</v>
      </c>
      <c r="B16" s="86" t="s">
        <v>19</v>
      </c>
      <c r="C16" s="30">
        <v>22</v>
      </c>
      <c r="D16" s="26">
        <v>484.2</v>
      </c>
      <c r="E16" s="66"/>
      <c r="F16" s="25">
        <v>0</v>
      </c>
      <c r="G16" s="58">
        <v>0</v>
      </c>
      <c r="H16" s="67"/>
      <c r="I16" s="59">
        <v>0</v>
      </c>
      <c r="J16" s="60">
        <v>0</v>
      </c>
      <c r="K16" s="59">
        <v>25.516999999999999</v>
      </c>
      <c r="L16" s="58">
        <v>43.4</v>
      </c>
      <c r="M16" s="68"/>
      <c r="N16" s="62"/>
      <c r="O16" s="25">
        <v>0</v>
      </c>
      <c r="P16" s="25">
        <v>0</v>
      </c>
      <c r="Q16" s="63">
        <v>52.898000000000003</v>
      </c>
      <c r="R16" s="64">
        <v>121.815</v>
      </c>
      <c r="S16" s="63">
        <v>476.88799999999998</v>
      </c>
      <c r="T16" s="65">
        <v>598.70299999999997</v>
      </c>
    </row>
    <row r="17" spans="1:20">
      <c r="A17" s="21">
        <v>13</v>
      </c>
      <c r="B17" s="86" t="s">
        <v>19</v>
      </c>
      <c r="C17" s="30">
        <v>24</v>
      </c>
      <c r="D17" s="26">
        <v>470.1</v>
      </c>
      <c r="E17" s="66"/>
      <c r="F17" s="25">
        <v>0</v>
      </c>
      <c r="G17" s="58">
        <v>0</v>
      </c>
      <c r="H17" s="67"/>
      <c r="I17" s="59">
        <v>0</v>
      </c>
      <c r="J17" s="60">
        <v>0</v>
      </c>
      <c r="K17" s="59">
        <v>24.773</v>
      </c>
      <c r="L17" s="58">
        <v>65.8</v>
      </c>
      <c r="M17" s="68"/>
      <c r="N17" s="62"/>
      <c r="O17" s="25">
        <v>0</v>
      </c>
      <c r="P17" s="25">
        <v>0</v>
      </c>
      <c r="Q17" s="63">
        <v>51.359000000000002</v>
      </c>
      <c r="R17" s="64">
        <v>141.93100000000001</v>
      </c>
      <c r="S17" s="63">
        <v>463.00099999999998</v>
      </c>
      <c r="T17" s="65">
        <v>604.93200000000002</v>
      </c>
    </row>
    <row r="18" spans="1:20" s="5" customFormat="1" ht="11.25">
      <c r="A18" s="21">
        <v>14</v>
      </c>
      <c r="B18" s="56" t="s">
        <v>20</v>
      </c>
      <c r="C18" s="23">
        <v>14</v>
      </c>
      <c r="D18" s="26">
        <v>881.1</v>
      </c>
      <c r="E18" s="66"/>
      <c r="F18" s="25">
        <v>504.66800000000001</v>
      </c>
      <c r="G18" s="58">
        <v>0</v>
      </c>
      <c r="H18" s="67"/>
      <c r="I18" s="59">
        <v>99.665000000000006</v>
      </c>
      <c r="J18" s="60">
        <v>28.827400000000001</v>
      </c>
      <c r="K18" s="59">
        <v>46.433</v>
      </c>
      <c r="L18" s="58">
        <v>14</v>
      </c>
      <c r="M18" s="68"/>
      <c r="N18" s="62"/>
      <c r="O18" s="25">
        <v>0</v>
      </c>
      <c r="P18" s="25">
        <v>53.332999999999998</v>
      </c>
      <c r="Q18" s="63">
        <v>96.260999999999996</v>
      </c>
      <c r="R18" s="64">
        <v>843.18700000000001</v>
      </c>
      <c r="S18" s="63">
        <v>867.79399999999998</v>
      </c>
      <c r="T18" s="65">
        <v>1710.981</v>
      </c>
    </row>
    <row r="19" spans="1:20" s="5" customFormat="1" ht="10.5" customHeight="1">
      <c r="A19" s="21">
        <v>15</v>
      </c>
      <c r="B19" s="86" t="s">
        <v>21</v>
      </c>
      <c r="C19" s="30">
        <v>21</v>
      </c>
      <c r="D19" s="26">
        <v>247.2</v>
      </c>
      <c r="E19" s="66"/>
      <c r="F19" s="25">
        <v>0</v>
      </c>
      <c r="G19" s="58">
        <v>0</v>
      </c>
      <c r="H19" s="67"/>
      <c r="I19" s="59">
        <v>0</v>
      </c>
      <c r="J19" s="60">
        <v>13.210900000000001</v>
      </c>
      <c r="K19" s="59">
        <v>13.026999999999999</v>
      </c>
      <c r="L19" s="58">
        <v>9.8000000000000007</v>
      </c>
      <c r="M19" s="68"/>
      <c r="N19" s="62"/>
      <c r="O19" s="25">
        <v>0</v>
      </c>
      <c r="P19" s="25">
        <v>3.3330000000000002</v>
      </c>
      <c r="Q19" s="63">
        <v>27.007000000000001</v>
      </c>
      <c r="R19" s="64">
        <v>66.379000000000005</v>
      </c>
      <c r="S19" s="63">
        <v>243.46700000000001</v>
      </c>
      <c r="T19" s="65">
        <v>309.84500000000003</v>
      </c>
    </row>
    <row r="20" spans="1:20" s="5" customFormat="1" ht="11.25">
      <c r="A20" s="21">
        <v>16</v>
      </c>
      <c r="B20" s="86" t="s">
        <v>21</v>
      </c>
      <c r="C20" s="30">
        <v>3</v>
      </c>
      <c r="D20" s="26">
        <v>2970.9</v>
      </c>
      <c r="E20" s="66">
        <v>519.20000000000005</v>
      </c>
      <c r="F20" s="25">
        <v>1142.5319999999999</v>
      </c>
      <c r="G20" s="58">
        <v>0</v>
      </c>
      <c r="H20" s="67"/>
      <c r="I20" s="59">
        <v>394.78500000000003</v>
      </c>
      <c r="J20" s="60">
        <v>96.091899999999995</v>
      </c>
      <c r="K20" s="59">
        <v>156.56</v>
      </c>
      <c r="L20" s="58">
        <v>19.600000000000001</v>
      </c>
      <c r="M20" s="68"/>
      <c r="N20" s="62"/>
      <c r="O20" s="25">
        <v>0</v>
      </c>
      <c r="P20" s="25">
        <v>153.333</v>
      </c>
      <c r="Q20" s="63">
        <v>381.29</v>
      </c>
      <c r="R20" s="64">
        <v>2344.192</v>
      </c>
      <c r="S20" s="63">
        <v>3437.3960000000002</v>
      </c>
      <c r="T20" s="65">
        <v>5781.5870000000004</v>
      </c>
    </row>
    <row r="21" spans="1:20" s="5" customFormat="1" ht="11.25">
      <c r="A21" s="21">
        <v>17</v>
      </c>
      <c r="B21" s="56" t="s">
        <v>21</v>
      </c>
      <c r="C21" s="23">
        <v>4</v>
      </c>
      <c r="D21" s="26">
        <v>1448.1</v>
      </c>
      <c r="E21" s="66">
        <v>131.1</v>
      </c>
      <c r="F21" s="25">
        <v>1094.431</v>
      </c>
      <c r="G21" s="58">
        <v>0</v>
      </c>
      <c r="H21" s="67"/>
      <c r="I21" s="59">
        <v>178.631</v>
      </c>
      <c r="J21" s="60">
        <v>36.034100000000002</v>
      </c>
      <c r="K21" s="59">
        <v>76.313999999999993</v>
      </c>
      <c r="L21" s="58">
        <v>32.200000000000003</v>
      </c>
      <c r="M21" s="68"/>
      <c r="N21" s="62"/>
      <c r="O21" s="25">
        <v>0</v>
      </c>
      <c r="P21" s="25">
        <v>83.332999999999998</v>
      </c>
      <c r="Q21" s="63">
        <v>172.52500000000001</v>
      </c>
      <c r="R21" s="64">
        <v>1673.4690000000001</v>
      </c>
      <c r="S21" s="63">
        <v>1555.3520000000001</v>
      </c>
      <c r="T21" s="65">
        <v>3228.8209999999999</v>
      </c>
    </row>
    <row r="22" spans="1:20" s="5" customFormat="1" ht="10.5" customHeight="1">
      <c r="A22" s="21">
        <v>18</v>
      </c>
      <c r="B22" s="56" t="s">
        <v>22</v>
      </c>
      <c r="C22" s="23">
        <v>7</v>
      </c>
      <c r="D22" s="26">
        <v>4887.67</v>
      </c>
      <c r="E22" s="66"/>
      <c r="F22" s="25">
        <v>2366.4589999999998</v>
      </c>
      <c r="G22" s="58">
        <v>0</v>
      </c>
      <c r="H22" s="67"/>
      <c r="I22" s="59">
        <v>552.87</v>
      </c>
      <c r="J22" s="60">
        <v>106.90089999999999</v>
      </c>
      <c r="K22" s="59">
        <v>257.572</v>
      </c>
      <c r="L22" s="58">
        <v>1402.8</v>
      </c>
      <c r="M22" s="68"/>
      <c r="N22" s="62"/>
      <c r="O22" s="25">
        <v>0</v>
      </c>
      <c r="P22" s="25">
        <v>296.66699999999997</v>
      </c>
      <c r="Q22" s="63">
        <v>533.97400000000005</v>
      </c>
      <c r="R22" s="64">
        <v>5517.2430000000004</v>
      </c>
      <c r="S22" s="63">
        <v>4813.8609999999999</v>
      </c>
      <c r="T22" s="65">
        <v>10331.102999999999</v>
      </c>
    </row>
    <row r="23" spans="1:20" s="5" customFormat="1" ht="11.25">
      <c r="A23" s="21">
        <v>19</v>
      </c>
      <c r="B23" s="56" t="s">
        <v>22</v>
      </c>
      <c r="C23" s="23">
        <v>9</v>
      </c>
      <c r="D23" s="26">
        <v>1242.4000000000001</v>
      </c>
      <c r="E23" s="66"/>
      <c r="F23" s="25">
        <v>711.86400000000003</v>
      </c>
      <c r="G23" s="58">
        <v>0</v>
      </c>
      <c r="H23" s="67"/>
      <c r="I23" s="59">
        <v>140.53299999999999</v>
      </c>
      <c r="J23" s="60">
        <v>32.430799999999998</v>
      </c>
      <c r="K23" s="59">
        <v>65.471999999999994</v>
      </c>
      <c r="L23" s="58">
        <v>191.8</v>
      </c>
      <c r="M23" s="68"/>
      <c r="N23" s="62"/>
      <c r="O23" s="25">
        <v>0</v>
      </c>
      <c r="P23" s="25">
        <v>56.667000000000002</v>
      </c>
      <c r="Q23" s="63">
        <v>135.72900000000001</v>
      </c>
      <c r="R23" s="64">
        <v>1334.4949999999999</v>
      </c>
      <c r="S23" s="63">
        <v>1223.6379999999999</v>
      </c>
      <c r="T23" s="65">
        <v>2558.1329999999998</v>
      </c>
    </row>
    <row r="24" spans="1:20" s="5" customFormat="1" ht="11.25">
      <c r="A24" s="21">
        <v>20</v>
      </c>
      <c r="B24" s="56" t="s">
        <v>23</v>
      </c>
      <c r="C24" s="23">
        <v>5</v>
      </c>
      <c r="D24" s="26">
        <v>1757.6</v>
      </c>
      <c r="E24" s="66"/>
      <c r="F24" s="25">
        <v>859.11900000000003</v>
      </c>
      <c r="G24" s="58">
        <v>0</v>
      </c>
      <c r="H24" s="67"/>
      <c r="I24" s="59">
        <v>198.81</v>
      </c>
      <c r="J24" s="60">
        <v>48.044600000000003</v>
      </c>
      <c r="K24" s="59">
        <v>92.623999999999995</v>
      </c>
      <c r="L24" s="58">
        <v>637</v>
      </c>
      <c r="M24" s="68"/>
      <c r="N24" s="62"/>
      <c r="O24" s="25">
        <v>0</v>
      </c>
      <c r="P24" s="25">
        <v>83.332999999999998</v>
      </c>
      <c r="Q24" s="63">
        <v>192.018</v>
      </c>
      <c r="R24" s="64">
        <v>2110.9490000000001</v>
      </c>
      <c r="S24" s="63">
        <v>1731.058</v>
      </c>
      <c r="T24" s="65">
        <v>3842.0079999999998</v>
      </c>
    </row>
    <row r="25" spans="1:20" s="5" customFormat="1" ht="10.5" customHeight="1">
      <c r="A25" s="21">
        <v>21</v>
      </c>
      <c r="B25" s="56" t="s">
        <v>23</v>
      </c>
      <c r="C25" s="23">
        <v>9</v>
      </c>
      <c r="D25" s="26">
        <v>1951.8</v>
      </c>
      <c r="E25" s="66"/>
      <c r="F25" s="25">
        <v>1144.009</v>
      </c>
      <c r="G25" s="58">
        <v>0</v>
      </c>
      <c r="H25" s="67"/>
      <c r="I25" s="59">
        <v>220.78</v>
      </c>
      <c r="J25" s="60">
        <v>57.655900000000003</v>
      </c>
      <c r="K25" s="59">
        <v>102.855</v>
      </c>
      <c r="L25" s="58">
        <v>347.2</v>
      </c>
      <c r="M25" s="68"/>
      <c r="N25" s="62"/>
      <c r="O25" s="25">
        <v>0</v>
      </c>
      <c r="P25" s="25">
        <v>93.332999999999998</v>
      </c>
      <c r="Q25" s="63">
        <v>213.23699999999999</v>
      </c>
      <c r="R25" s="64">
        <v>2179.0700000000002</v>
      </c>
      <c r="S25" s="63">
        <v>1922.326</v>
      </c>
      <c r="T25" s="65">
        <v>4101.3959999999997</v>
      </c>
    </row>
    <row r="26" spans="1:20" s="5" customFormat="1" ht="11.25">
      <c r="A26" s="21">
        <v>22</v>
      </c>
      <c r="B26" s="56" t="s">
        <v>24</v>
      </c>
      <c r="C26" s="23">
        <v>7</v>
      </c>
      <c r="D26" s="26">
        <v>727.5</v>
      </c>
      <c r="E26" s="66"/>
      <c r="F26" s="25">
        <v>525.38699999999994</v>
      </c>
      <c r="G26" s="58">
        <v>0</v>
      </c>
      <c r="H26" s="67"/>
      <c r="I26" s="59">
        <v>82.293000000000006</v>
      </c>
      <c r="J26" s="60">
        <v>28.827400000000001</v>
      </c>
      <c r="K26" s="59">
        <v>38.335999999999999</v>
      </c>
      <c r="L26" s="58">
        <v>140</v>
      </c>
      <c r="M26" s="68"/>
      <c r="N26" s="62"/>
      <c r="O26" s="25">
        <v>0</v>
      </c>
      <c r="P26" s="25">
        <v>43.332999999999998</v>
      </c>
      <c r="Q26" s="63">
        <v>79.477000000000004</v>
      </c>
      <c r="R26" s="64">
        <v>937.65300000000002</v>
      </c>
      <c r="S26" s="63">
        <v>716.51400000000001</v>
      </c>
      <c r="T26" s="65">
        <v>1654.1669999999999</v>
      </c>
    </row>
    <row r="27" spans="1:20" s="5" customFormat="1" ht="11.25">
      <c r="A27" s="21">
        <v>23</v>
      </c>
      <c r="B27" s="56" t="s">
        <v>24</v>
      </c>
      <c r="C27" s="23">
        <v>9</v>
      </c>
      <c r="D27" s="26">
        <v>748.7</v>
      </c>
      <c r="E27" s="66"/>
      <c r="F27" s="25">
        <v>391.452</v>
      </c>
      <c r="G27" s="58">
        <v>0</v>
      </c>
      <c r="H27" s="67"/>
      <c r="I27" s="59">
        <v>84.688999999999993</v>
      </c>
      <c r="J27" s="60">
        <v>28.827400000000001</v>
      </c>
      <c r="K27" s="59">
        <v>39.454999999999998</v>
      </c>
      <c r="L27" s="58">
        <v>1638</v>
      </c>
      <c r="M27" s="68"/>
      <c r="N27" s="62"/>
      <c r="O27" s="25">
        <v>0</v>
      </c>
      <c r="P27" s="25">
        <v>46.667000000000002</v>
      </c>
      <c r="Q27" s="63">
        <v>81.793999999999997</v>
      </c>
      <c r="R27" s="64">
        <v>2310.8829999999998</v>
      </c>
      <c r="S27" s="63">
        <v>737.39400000000001</v>
      </c>
      <c r="T27" s="65">
        <v>3048.277</v>
      </c>
    </row>
    <row r="28" spans="1:20" s="5" customFormat="1" ht="10.5" customHeight="1">
      <c r="A28" s="21">
        <v>24</v>
      </c>
      <c r="B28" s="56" t="s">
        <v>24</v>
      </c>
      <c r="C28" s="23" t="s">
        <v>25</v>
      </c>
      <c r="D28" s="26">
        <v>737.8</v>
      </c>
      <c r="E28" s="66"/>
      <c r="F28" s="25">
        <v>593.46600000000001</v>
      </c>
      <c r="G28" s="58">
        <v>0</v>
      </c>
      <c r="H28" s="67"/>
      <c r="I28" s="59">
        <v>83.454999999999998</v>
      </c>
      <c r="J28" s="60">
        <v>0</v>
      </c>
      <c r="K28" s="59">
        <v>38.881</v>
      </c>
      <c r="L28" s="58">
        <v>168</v>
      </c>
      <c r="M28" s="68"/>
      <c r="N28" s="62"/>
      <c r="O28" s="25">
        <v>0</v>
      </c>
      <c r="P28" s="25">
        <v>0</v>
      </c>
      <c r="Q28" s="63">
        <v>80.602999999999994</v>
      </c>
      <c r="R28" s="64">
        <v>964.40499999999997</v>
      </c>
      <c r="S28" s="63">
        <v>726.65800000000002</v>
      </c>
      <c r="T28" s="65">
        <v>1691.0640000000001</v>
      </c>
    </row>
    <row r="29" spans="1:20" s="5" customFormat="1" ht="11.25">
      <c r="A29" s="21">
        <v>25</v>
      </c>
      <c r="B29" s="56" t="s">
        <v>26</v>
      </c>
      <c r="C29" s="23">
        <v>159</v>
      </c>
      <c r="D29" s="26">
        <v>352.7</v>
      </c>
      <c r="E29" s="66"/>
      <c r="F29" s="25">
        <v>229.393</v>
      </c>
      <c r="G29" s="58">
        <v>0</v>
      </c>
      <c r="H29" s="67"/>
      <c r="I29" s="59">
        <v>39.895000000000003</v>
      </c>
      <c r="J29" s="60">
        <v>8.4070999999999998</v>
      </c>
      <c r="K29" s="59">
        <v>18.585000000000001</v>
      </c>
      <c r="L29" s="58">
        <v>72.8</v>
      </c>
      <c r="M29" s="70"/>
      <c r="N29" s="62"/>
      <c r="O29" s="25">
        <v>0</v>
      </c>
      <c r="P29" s="25">
        <v>20</v>
      </c>
      <c r="Q29" s="63">
        <v>38.534999999999997</v>
      </c>
      <c r="R29" s="64">
        <v>427.61500000000001</v>
      </c>
      <c r="S29" s="63">
        <v>347.37400000000002</v>
      </c>
      <c r="T29" s="65">
        <v>774.98900000000003</v>
      </c>
    </row>
    <row r="30" spans="1:20" s="5" customFormat="1" ht="11.25">
      <c r="A30" s="21">
        <v>26</v>
      </c>
      <c r="B30" s="56" t="s">
        <v>26</v>
      </c>
      <c r="C30" s="23">
        <v>161</v>
      </c>
      <c r="D30" s="26">
        <v>139.6</v>
      </c>
      <c r="E30" s="66"/>
      <c r="F30" s="25">
        <v>104.336</v>
      </c>
      <c r="G30" s="58">
        <v>0</v>
      </c>
      <c r="H30" s="67"/>
      <c r="I30" s="59">
        <v>15.792</v>
      </c>
      <c r="J30" s="60">
        <v>4.8037999999999998</v>
      </c>
      <c r="K30" s="59">
        <v>7.3559999999999999</v>
      </c>
      <c r="L30" s="58">
        <v>68.599999999999994</v>
      </c>
      <c r="M30" s="70"/>
      <c r="N30" s="62"/>
      <c r="O30" s="25">
        <v>0</v>
      </c>
      <c r="P30" s="25">
        <v>10</v>
      </c>
      <c r="Q30" s="63">
        <v>15.252000000000001</v>
      </c>
      <c r="R30" s="64">
        <v>226.14</v>
      </c>
      <c r="S30" s="63">
        <v>137.49199999999999</v>
      </c>
      <c r="T30" s="65">
        <v>363.63200000000001</v>
      </c>
    </row>
    <row r="31" spans="1:20" s="5" customFormat="1" ht="10.5" customHeight="1">
      <c r="A31" s="21">
        <v>27</v>
      </c>
      <c r="B31" s="56" t="s">
        <v>26</v>
      </c>
      <c r="C31" s="23">
        <v>171</v>
      </c>
      <c r="D31" s="26">
        <v>1443.8</v>
      </c>
      <c r="E31" s="66"/>
      <c r="F31" s="25">
        <v>805.83900000000006</v>
      </c>
      <c r="G31" s="58">
        <v>0</v>
      </c>
      <c r="H31" s="67"/>
      <c r="I31" s="59">
        <v>163.31700000000001</v>
      </c>
      <c r="J31" s="60">
        <v>36.034100000000002</v>
      </c>
      <c r="K31" s="59">
        <v>76.084999999999994</v>
      </c>
      <c r="L31" s="58">
        <v>522.20000000000005</v>
      </c>
      <c r="M31" s="68"/>
      <c r="N31" s="62"/>
      <c r="O31" s="25">
        <v>0</v>
      </c>
      <c r="P31" s="25">
        <v>66.667000000000002</v>
      </c>
      <c r="Q31" s="63">
        <v>157.732</v>
      </c>
      <c r="R31" s="64">
        <v>1827.874</v>
      </c>
      <c r="S31" s="63">
        <v>1421.998</v>
      </c>
      <c r="T31" s="65">
        <v>3249.8719999999998</v>
      </c>
    </row>
    <row r="32" spans="1:20" s="5" customFormat="1" ht="11.25">
      <c r="A32" s="21">
        <v>28</v>
      </c>
      <c r="B32" s="56" t="s">
        <v>26</v>
      </c>
      <c r="C32" s="23">
        <v>173</v>
      </c>
      <c r="D32" s="26">
        <v>3121.1</v>
      </c>
      <c r="E32" s="66"/>
      <c r="F32" s="25">
        <v>1805.5509999999999</v>
      </c>
      <c r="G32" s="58">
        <v>0</v>
      </c>
      <c r="H32" s="67"/>
      <c r="I32" s="59">
        <v>353.04599999999999</v>
      </c>
      <c r="J32" s="60">
        <v>72.068200000000004</v>
      </c>
      <c r="K32" s="59">
        <v>164.47800000000001</v>
      </c>
      <c r="L32" s="58">
        <v>589.4</v>
      </c>
      <c r="M32" s="68"/>
      <c r="N32" s="62"/>
      <c r="O32" s="25">
        <v>0</v>
      </c>
      <c r="P32" s="25">
        <v>136.667</v>
      </c>
      <c r="Q32" s="63">
        <v>340.97800000000001</v>
      </c>
      <c r="R32" s="64">
        <v>3462.1880000000001</v>
      </c>
      <c r="S32" s="63">
        <v>3073.9670000000001</v>
      </c>
      <c r="T32" s="65">
        <v>6536.1549999999997</v>
      </c>
    </row>
    <row r="33" spans="1:20" s="5" customFormat="1" ht="11.25">
      <c r="A33" s="21">
        <v>29</v>
      </c>
      <c r="B33" s="56" t="s">
        <v>27</v>
      </c>
      <c r="C33" s="23">
        <v>12</v>
      </c>
      <c r="D33" s="26">
        <v>562.4</v>
      </c>
      <c r="E33" s="72">
        <v>65.7</v>
      </c>
      <c r="F33" s="25">
        <v>413.28100000000001</v>
      </c>
      <c r="G33" s="58">
        <v>0</v>
      </c>
      <c r="H33" s="67"/>
      <c r="I33" s="59">
        <v>71.048000000000002</v>
      </c>
      <c r="J33" s="60">
        <v>18.015699999999999</v>
      </c>
      <c r="K33" s="59">
        <v>29.635999999999999</v>
      </c>
      <c r="L33" s="58">
        <v>85.4</v>
      </c>
      <c r="M33" s="68"/>
      <c r="N33" s="62"/>
      <c r="O33" s="25">
        <v>0</v>
      </c>
      <c r="P33" s="25">
        <v>0</v>
      </c>
      <c r="Q33" s="63">
        <v>68.623999999999995</v>
      </c>
      <c r="R33" s="64">
        <v>686.00400000000002</v>
      </c>
      <c r="S33" s="63">
        <v>618.61500000000001</v>
      </c>
      <c r="T33" s="65">
        <v>1304.6189999999999</v>
      </c>
    </row>
    <row r="34" spans="1:20" s="5" customFormat="1" ht="11.25">
      <c r="A34" s="21">
        <v>30</v>
      </c>
      <c r="B34" s="87" t="s">
        <v>27</v>
      </c>
      <c r="C34" s="33">
        <v>14</v>
      </c>
      <c r="D34" s="24">
        <v>2394.1</v>
      </c>
      <c r="E34" s="88"/>
      <c r="F34" s="25">
        <v>1303.105</v>
      </c>
      <c r="G34" s="58">
        <v>0</v>
      </c>
      <c r="H34" s="58"/>
      <c r="I34" s="59">
        <v>270.80900000000003</v>
      </c>
      <c r="J34" s="60">
        <v>46.8431</v>
      </c>
      <c r="K34" s="59">
        <v>126.163</v>
      </c>
      <c r="L34" s="58">
        <v>611.79999999999995</v>
      </c>
      <c r="M34" s="61"/>
      <c r="N34" s="62"/>
      <c r="O34" s="25">
        <v>0</v>
      </c>
      <c r="P34" s="25">
        <v>0</v>
      </c>
      <c r="Q34" s="63">
        <v>261.553</v>
      </c>
      <c r="R34" s="64">
        <v>2620.2730000000001</v>
      </c>
      <c r="S34" s="63">
        <v>2357.9459999999999</v>
      </c>
      <c r="T34" s="65">
        <v>4978.2190000000001</v>
      </c>
    </row>
    <row r="35" spans="1:20" s="5" customFormat="1" ht="11.25">
      <c r="A35" s="21">
        <v>31</v>
      </c>
      <c r="B35" s="56" t="s">
        <v>27</v>
      </c>
      <c r="C35" s="23" t="s">
        <v>28</v>
      </c>
      <c r="D35" s="26">
        <v>3281.49</v>
      </c>
      <c r="E35" s="66">
        <v>501.2</v>
      </c>
      <c r="F35" s="25">
        <v>1519.1790000000001</v>
      </c>
      <c r="G35" s="58">
        <v>0</v>
      </c>
      <c r="H35" s="67"/>
      <c r="I35" s="59">
        <v>427.88099999999997</v>
      </c>
      <c r="J35" s="60">
        <v>74.470100000000002</v>
      </c>
      <c r="K35" s="59">
        <v>172.928</v>
      </c>
      <c r="L35" s="58">
        <v>232.4</v>
      </c>
      <c r="M35" s="68"/>
      <c r="N35" s="62"/>
      <c r="O35" s="25">
        <v>0</v>
      </c>
      <c r="P35" s="25">
        <v>0</v>
      </c>
      <c r="Q35" s="63">
        <v>413.25900000000001</v>
      </c>
      <c r="R35" s="64">
        <v>2840.1179999999999</v>
      </c>
      <c r="S35" s="63">
        <v>3725.567</v>
      </c>
      <c r="T35" s="65">
        <v>6565.6859999999997</v>
      </c>
    </row>
    <row r="36" spans="1:20" s="5" customFormat="1" ht="11.25">
      <c r="A36" s="73">
        <v>32</v>
      </c>
      <c r="B36" s="74" t="s">
        <v>29</v>
      </c>
      <c r="C36" s="75" t="s">
        <v>30</v>
      </c>
      <c r="D36" s="76">
        <v>3413.4</v>
      </c>
      <c r="E36" s="77"/>
      <c r="F36" s="78">
        <v>1069.6420000000001</v>
      </c>
      <c r="G36" s="79">
        <v>0</v>
      </c>
      <c r="H36" s="89">
        <v>807.35509999999999</v>
      </c>
      <c r="I36" s="59">
        <v>386.108</v>
      </c>
      <c r="J36" s="60">
        <v>73.268699999999995</v>
      </c>
      <c r="K36" s="59">
        <v>179.88</v>
      </c>
      <c r="L36" s="58">
        <v>1667.4</v>
      </c>
      <c r="M36" s="81">
        <v>1667.4</v>
      </c>
      <c r="N36" s="90">
        <v>4076.79</v>
      </c>
      <c r="O36" s="25">
        <v>0</v>
      </c>
      <c r="P36" s="25">
        <v>0</v>
      </c>
      <c r="Q36" s="63">
        <v>372.91800000000001</v>
      </c>
      <c r="R36" s="83">
        <v>10300.761</v>
      </c>
      <c r="S36" s="63">
        <v>3361.8539999999998</v>
      </c>
      <c r="T36" s="65">
        <v>13662.615</v>
      </c>
    </row>
    <row r="37" spans="1:20" s="5" customFormat="1" ht="11.25">
      <c r="A37" s="73">
        <v>33</v>
      </c>
      <c r="B37" s="74" t="s">
        <v>31</v>
      </c>
      <c r="C37" s="75" t="s">
        <v>30</v>
      </c>
      <c r="D37" s="76">
        <v>150.1</v>
      </c>
      <c r="E37" s="77"/>
      <c r="F37" s="78">
        <v>46.988999999999997</v>
      </c>
      <c r="G37" s="79">
        <v>0</v>
      </c>
      <c r="H37" s="89">
        <v>35.057899999999997</v>
      </c>
      <c r="I37" s="59">
        <v>16.978999999999999</v>
      </c>
      <c r="J37" s="60">
        <v>2.4018999999999999</v>
      </c>
      <c r="K37" s="59">
        <v>7.91</v>
      </c>
      <c r="L37" s="58">
        <v>0</v>
      </c>
      <c r="M37" s="84"/>
      <c r="N37" s="85"/>
      <c r="O37" s="25">
        <v>0</v>
      </c>
      <c r="P37" s="25">
        <v>0</v>
      </c>
      <c r="Q37" s="63">
        <v>16.399999999999999</v>
      </c>
      <c r="R37" s="83">
        <v>125.73699999999999</v>
      </c>
      <c r="S37" s="63">
        <v>147.833</v>
      </c>
      <c r="T37" s="65">
        <v>273.57</v>
      </c>
    </row>
    <row r="38" spans="1:20" s="5" customFormat="1" ht="12.75" customHeight="1">
      <c r="A38" s="21">
        <v>34</v>
      </c>
      <c r="B38" s="56" t="s">
        <v>32</v>
      </c>
      <c r="C38" s="23">
        <v>23</v>
      </c>
      <c r="D38" s="26">
        <v>3073.9</v>
      </c>
      <c r="E38" s="66">
        <v>35.4</v>
      </c>
      <c r="F38" s="25">
        <v>1139.5709999999999</v>
      </c>
      <c r="G38" s="58">
        <v>0</v>
      </c>
      <c r="H38" s="67"/>
      <c r="I38" s="59">
        <v>351.71</v>
      </c>
      <c r="J38" s="60">
        <v>69.666300000000007</v>
      </c>
      <c r="K38" s="59">
        <v>161.99</v>
      </c>
      <c r="L38" s="58">
        <v>1899.8</v>
      </c>
      <c r="M38" s="68"/>
      <c r="N38" s="62"/>
      <c r="O38" s="25">
        <v>0</v>
      </c>
      <c r="P38" s="25">
        <v>0</v>
      </c>
      <c r="Q38" s="63">
        <v>339.69</v>
      </c>
      <c r="R38" s="64">
        <v>3962.4270000000001</v>
      </c>
      <c r="S38" s="63">
        <v>3062.346</v>
      </c>
      <c r="T38" s="65">
        <v>7024.7730000000001</v>
      </c>
    </row>
    <row r="39" spans="1:20" s="5" customFormat="1" ht="12.75" customHeight="1">
      <c r="A39" s="73">
        <v>35</v>
      </c>
      <c r="B39" s="74" t="s">
        <v>33</v>
      </c>
      <c r="C39" s="75">
        <v>25</v>
      </c>
      <c r="D39" s="76">
        <v>3315.5</v>
      </c>
      <c r="E39" s="77"/>
      <c r="F39" s="78">
        <v>868.73800000000006</v>
      </c>
      <c r="G39" s="79">
        <v>0</v>
      </c>
      <c r="H39" s="89">
        <v>420.92160000000001</v>
      </c>
      <c r="I39" s="59">
        <v>375.03100000000001</v>
      </c>
      <c r="J39" s="60">
        <v>79.273899999999998</v>
      </c>
      <c r="K39" s="59">
        <v>174.92099999999999</v>
      </c>
      <c r="L39" s="58">
        <v>0</v>
      </c>
      <c r="M39" s="81">
        <v>0</v>
      </c>
      <c r="N39" s="90">
        <v>3959.87</v>
      </c>
      <c r="O39" s="25">
        <v>0</v>
      </c>
      <c r="P39" s="25">
        <v>0</v>
      </c>
      <c r="Q39" s="63">
        <v>362.63299999999998</v>
      </c>
      <c r="R39" s="83">
        <v>6241.3879999999999</v>
      </c>
      <c r="S39" s="63">
        <v>3269.174</v>
      </c>
      <c r="T39" s="65">
        <v>9510.5619999999999</v>
      </c>
    </row>
    <row r="40" spans="1:20" s="5" customFormat="1" ht="12.75" customHeight="1">
      <c r="A40" s="73">
        <v>36</v>
      </c>
      <c r="B40" s="74" t="s">
        <v>34</v>
      </c>
      <c r="C40" s="75">
        <v>25</v>
      </c>
      <c r="D40" s="76">
        <v>377.4</v>
      </c>
      <c r="E40" s="77"/>
      <c r="F40" s="78">
        <v>98.935000000000002</v>
      </c>
      <c r="G40" s="79">
        <v>0</v>
      </c>
      <c r="H40" s="89">
        <v>47.913499999999999</v>
      </c>
      <c r="I40" s="59">
        <v>42.69</v>
      </c>
      <c r="J40" s="60">
        <v>8.4070999999999998</v>
      </c>
      <c r="K40" s="59">
        <v>19.888000000000002</v>
      </c>
      <c r="L40" s="58">
        <v>854</v>
      </c>
      <c r="M40" s="84"/>
      <c r="N40" s="91"/>
      <c r="O40" s="25">
        <v>0</v>
      </c>
      <c r="P40" s="25">
        <v>0</v>
      </c>
      <c r="Q40" s="63">
        <v>41.23</v>
      </c>
      <c r="R40" s="83">
        <v>1113.0630000000001</v>
      </c>
      <c r="S40" s="63">
        <v>371.70100000000002</v>
      </c>
      <c r="T40" s="65">
        <v>1484.7639999999999</v>
      </c>
    </row>
    <row r="41" spans="1:20" s="5" customFormat="1" ht="11.25">
      <c r="A41" s="21">
        <v>37</v>
      </c>
      <c r="B41" s="56" t="s">
        <v>35</v>
      </c>
      <c r="C41" s="23">
        <v>18</v>
      </c>
      <c r="D41" s="26">
        <v>2979.93</v>
      </c>
      <c r="E41" s="66"/>
      <c r="F41" s="25">
        <v>1539.1590000000001</v>
      </c>
      <c r="G41" s="58">
        <v>0</v>
      </c>
      <c r="H41" s="67"/>
      <c r="I41" s="59">
        <v>337.07600000000002</v>
      </c>
      <c r="J41" s="60">
        <v>75.671599999999998</v>
      </c>
      <c r="K41" s="59">
        <v>157.03800000000001</v>
      </c>
      <c r="L41" s="58">
        <v>1621.2</v>
      </c>
      <c r="M41" s="68"/>
      <c r="N41" s="62"/>
      <c r="O41" s="25">
        <v>0</v>
      </c>
      <c r="P41" s="25">
        <v>0</v>
      </c>
      <c r="Q41" s="63">
        <v>325.55599999999998</v>
      </c>
      <c r="R41" s="64">
        <v>4055.701</v>
      </c>
      <c r="S41" s="63">
        <v>2934.9290000000001</v>
      </c>
      <c r="T41" s="65">
        <v>6990.63</v>
      </c>
    </row>
    <row r="42" spans="1:20" s="5" customFormat="1" ht="10.5" customHeight="1">
      <c r="A42" s="21">
        <v>38</v>
      </c>
      <c r="B42" s="56" t="s">
        <v>35</v>
      </c>
      <c r="C42" s="23">
        <v>4</v>
      </c>
      <c r="D42" s="26">
        <v>1661.7</v>
      </c>
      <c r="E42" s="66"/>
      <c r="F42" s="25">
        <v>669.68299999999999</v>
      </c>
      <c r="G42" s="58">
        <v>0</v>
      </c>
      <c r="H42" s="67"/>
      <c r="I42" s="59">
        <v>187.964</v>
      </c>
      <c r="J42" s="60">
        <v>40.837899999999998</v>
      </c>
      <c r="K42" s="59">
        <v>87.569000000000003</v>
      </c>
      <c r="L42" s="58">
        <v>359.8</v>
      </c>
      <c r="M42" s="68"/>
      <c r="N42" s="62"/>
      <c r="O42" s="25">
        <v>0</v>
      </c>
      <c r="P42" s="25">
        <v>0</v>
      </c>
      <c r="Q42" s="63">
        <v>181.542</v>
      </c>
      <c r="R42" s="64">
        <v>1527.395</v>
      </c>
      <c r="S42" s="63">
        <v>1636.606</v>
      </c>
      <c r="T42" s="65">
        <v>3164.0010000000002</v>
      </c>
    </row>
    <row r="43" spans="1:20" s="5" customFormat="1" ht="10.5" customHeight="1">
      <c r="A43" s="21">
        <v>39</v>
      </c>
      <c r="B43" s="56" t="s">
        <v>35</v>
      </c>
      <c r="C43" s="23">
        <v>5</v>
      </c>
      <c r="D43" s="26">
        <v>2481.3000000000002</v>
      </c>
      <c r="E43" s="66"/>
      <c r="F43" s="25">
        <v>1122.5519999999999</v>
      </c>
      <c r="G43" s="58">
        <v>0</v>
      </c>
      <c r="H43" s="67"/>
      <c r="I43" s="59">
        <v>280.673</v>
      </c>
      <c r="J43" s="60">
        <v>58.857300000000002</v>
      </c>
      <c r="K43" s="59">
        <v>130.76</v>
      </c>
      <c r="L43" s="58">
        <v>274.39999999999998</v>
      </c>
      <c r="M43" s="68"/>
      <c r="N43" s="62"/>
      <c r="O43" s="25">
        <v>0</v>
      </c>
      <c r="P43" s="25">
        <v>0</v>
      </c>
      <c r="Q43" s="63">
        <v>271.08199999999999</v>
      </c>
      <c r="R43" s="64">
        <v>2138.3240000000001</v>
      </c>
      <c r="S43" s="63">
        <v>2443.8290000000002</v>
      </c>
      <c r="T43" s="65">
        <v>4582.1530000000002</v>
      </c>
    </row>
    <row r="44" spans="1:20" s="5" customFormat="1" ht="10.5" customHeight="1">
      <c r="A44" s="21">
        <v>40</v>
      </c>
      <c r="B44" s="56" t="s">
        <v>35</v>
      </c>
      <c r="C44" s="23">
        <v>6</v>
      </c>
      <c r="D44" s="26">
        <v>1684.4</v>
      </c>
      <c r="E44" s="66"/>
      <c r="F44" s="25">
        <v>957.53700000000003</v>
      </c>
      <c r="G44" s="58">
        <v>0</v>
      </c>
      <c r="H44" s="67"/>
      <c r="I44" s="59">
        <v>190.53299999999999</v>
      </c>
      <c r="J44" s="60">
        <v>40.837899999999998</v>
      </c>
      <c r="K44" s="59">
        <v>88.763000000000005</v>
      </c>
      <c r="L44" s="58">
        <v>935.2</v>
      </c>
      <c r="M44" s="68"/>
      <c r="N44" s="62"/>
      <c r="O44" s="25">
        <v>0</v>
      </c>
      <c r="P44" s="25">
        <v>83.332999999999998</v>
      </c>
      <c r="Q44" s="63">
        <v>184.023</v>
      </c>
      <c r="R44" s="64">
        <v>2480.2269999999999</v>
      </c>
      <c r="S44" s="63">
        <v>1658.963</v>
      </c>
      <c r="T44" s="65">
        <v>4139.1899999999996</v>
      </c>
    </row>
    <row r="45" spans="1:20" s="5" customFormat="1" ht="11.25">
      <c r="A45" s="21">
        <v>41</v>
      </c>
      <c r="B45" s="56" t="s">
        <v>35</v>
      </c>
      <c r="C45" s="23">
        <v>8</v>
      </c>
      <c r="D45" s="26">
        <v>1681.2</v>
      </c>
      <c r="E45" s="66"/>
      <c r="F45" s="25">
        <v>778.46199999999999</v>
      </c>
      <c r="G45" s="58">
        <v>0</v>
      </c>
      <c r="H45" s="67"/>
      <c r="I45" s="59">
        <v>190.17</v>
      </c>
      <c r="J45" s="60">
        <v>40.837899999999998</v>
      </c>
      <c r="K45" s="59">
        <v>88.596000000000004</v>
      </c>
      <c r="L45" s="58">
        <v>813.4</v>
      </c>
      <c r="M45" s="68"/>
      <c r="N45" s="62"/>
      <c r="O45" s="25">
        <v>0</v>
      </c>
      <c r="P45" s="25">
        <v>66.667000000000002</v>
      </c>
      <c r="Q45" s="63">
        <v>183.66800000000001</v>
      </c>
      <c r="R45" s="64">
        <v>2161.8009999999999</v>
      </c>
      <c r="S45" s="63">
        <v>1655.8119999999999</v>
      </c>
      <c r="T45" s="65">
        <v>3817.6120000000001</v>
      </c>
    </row>
    <row r="46" spans="1:20" s="5" customFormat="1" ht="11.25">
      <c r="A46" s="21">
        <v>42</v>
      </c>
      <c r="B46" s="56" t="s">
        <v>36</v>
      </c>
      <c r="C46" s="23">
        <v>23</v>
      </c>
      <c r="D46" s="26">
        <v>1319</v>
      </c>
      <c r="E46" s="66"/>
      <c r="F46" s="25">
        <v>631.94399999999996</v>
      </c>
      <c r="G46" s="58">
        <v>0</v>
      </c>
      <c r="H46" s="67"/>
      <c r="I46" s="59">
        <v>149.19999999999999</v>
      </c>
      <c r="J46" s="60">
        <v>33.632199999999997</v>
      </c>
      <c r="K46" s="59">
        <v>69.507000000000005</v>
      </c>
      <c r="L46" s="58">
        <v>700</v>
      </c>
      <c r="M46" s="68"/>
      <c r="N46" s="62"/>
      <c r="O46" s="25">
        <v>0</v>
      </c>
      <c r="P46" s="25">
        <v>96.667000000000002</v>
      </c>
      <c r="Q46" s="63">
        <v>144.10300000000001</v>
      </c>
      <c r="R46" s="64">
        <v>1825.0540000000001</v>
      </c>
      <c r="S46" s="63">
        <v>1299.0820000000001</v>
      </c>
      <c r="T46" s="65">
        <v>3124.1350000000002</v>
      </c>
    </row>
    <row r="47" spans="1:20" s="5" customFormat="1" ht="10.5" customHeight="1">
      <c r="A47" s="21">
        <v>43</v>
      </c>
      <c r="B47" s="56" t="s">
        <v>37</v>
      </c>
      <c r="C47" s="23">
        <v>10</v>
      </c>
      <c r="D47" s="26">
        <v>3464.4</v>
      </c>
      <c r="E47" s="66"/>
      <c r="F47" s="25">
        <v>1601.1690000000001</v>
      </c>
      <c r="G47" s="58">
        <v>0</v>
      </c>
      <c r="H47" s="67"/>
      <c r="I47" s="59">
        <v>422.61900000000003</v>
      </c>
      <c r="J47" s="60">
        <v>86.480599999999995</v>
      </c>
      <c r="K47" s="59">
        <v>182.56800000000001</v>
      </c>
      <c r="L47" s="58">
        <v>302.39999999999998</v>
      </c>
      <c r="M47" s="68"/>
      <c r="N47" s="62"/>
      <c r="O47" s="25">
        <v>0</v>
      </c>
      <c r="P47" s="25">
        <v>183.333</v>
      </c>
      <c r="Q47" s="63">
        <v>408.18</v>
      </c>
      <c r="R47" s="64">
        <v>3186.75</v>
      </c>
      <c r="S47" s="63">
        <v>3679.779</v>
      </c>
      <c r="T47" s="65">
        <v>6866.5280000000002</v>
      </c>
    </row>
    <row r="48" spans="1:20" s="5" customFormat="1" ht="11.25">
      <c r="A48" s="73">
        <v>44</v>
      </c>
      <c r="B48" s="74" t="s">
        <v>38</v>
      </c>
      <c r="C48" s="75">
        <v>11</v>
      </c>
      <c r="D48" s="76">
        <v>11946</v>
      </c>
      <c r="E48" s="77">
        <v>271.8</v>
      </c>
      <c r="F48" s="78">
        <v>2060.2869999999998</v>
      </c>
      <c r="G48" s="79">
        <v>0</v>
      </c>
      <c r="H48" s="89">
        <v>2089.7831000000001</v>
      </c>
      <c r="I48" s="59">
        <v>1411.8109999999999</v>
      </c>
      <c r="J48" s="60">
        <v>257.04259999999999</v>
      </c>
      <c r="K48" s="59">
        <v>629.53099999999995</v>
      </c>
      <c r="L48" s="58">
        <v>3291.4</v>
      </c>
      <c r="M48" s="81">
        <v>3291.4</v>
      </c>
      <c r="N48" s="90">
        <v>14185.29</v>
      </c>
      <c r="O48" s="25">
        <v>0</v>
      </c>
      <c r="P48" s="25">
        <v>263.33300000000003</v>
      </c>
      <c r="Q48" s="63">
        <v>1363.5719999999999</v>
      </c>
      <c r="R48" s="83">
        <v>28843.45</v>
      </c>
      <c r="S48" s="63">
        <v>12262.188</v>
      </c>
      <c r="T48" s="65">
        <v>41105.637000000002</v>
      </c>
    </row>
    <row r="49" spans="1:20" s="5" customFormat="1" ht="11.25">
      <c r="A49" s="73">
        <v>45</v>
      </c>
      <c r="B49" s="74" t="s">
        <v>39</v>
      </c>
      <c r="C49" s="75">
        <v>11</v>
      </c>
      <c r="D49" s="76">
        <v>754.49</v>
      </c>
      <c r="E49" s="77"/>
      <c r="F49" s="78">
        <v>130.27799999999999</v>
      </c>
      <c r="G49" s="79">
        <v>0</v>
      </c>
      <c r="H49" s="89">
        <v>132.13050000000001</v>
      </c>
      <c r="I49" s="59">
        <v>85.344999999999999</v>
      </c>
      <c r="J49" s="60">
        <v>16.8142</v>
      </c>
      <c r="K49" s="59">
        <v>39.125999999999998</v>
      </c>
      <c r="L49" s="58">
        <v>1478.4</v>
      </c>
      <c r="M49" s="84"/>
      <c r="N49" s="91"/>
      <c r="O49" s="25">
        <v>0</v>
      </c>
      <c r="P49" s="25">
        <v>0</v>
      </c>
      <c r="Q49" s="63">
        <v>81.114000000000004</v>
      </c>
      <c r="R49" s="83">
        <v>1963.2070000000001</v>
      </c>
      <c r="S49" s="63">
        <v>761.80899999999997</v>
      </c>
      <c r="T49" s="65">
        <v>2725.0160000000001</v>
      </c>
    </row>
    <row r="50" spans="1:20" s="5" customFormat="1" ht="9.75" customHeight="1">
      <c r="A50" s="21">
        <v>46</v>
      </c>
      <c r="B50" s="56" t="s">
        <v>37</v>
      </c>
      <c r="C50" s="23">
        <v>12</v>
      </c>
      <c r="D50" s="26">
        <v>2086.3000000000002</v>
      </c>
      <c r="E50" s="66">
        <v>535.20000000000005</v>
      </c>
      <c r="F50" s="25">
        <v>940.36500000000001</v>
      </c>
      <c r="G50" s="58">
        <v>0</v>
      </c>
      <c r="H50" s="67"/>
      <c r="I50" s="59">
        <v>261.73899999999998</v>
      </c>
      <c r="J50" s="60">
        <v>48.044600000000003</v>
      </c>
      <c r="K50" s="59">
        <v>109.944</v>
      </c>
      <c r="L50" s="58">
        <v>361.2</v>
      </c>
      <c r="M50" s="68"/>
      <c r="N50" s="62"/>
      <c r="O50" s="25">
        <v>0</v>
      </c>
      <c r="P50" s="25">
        <v>113.333</v>
      </c>
      <c r="Q50" s="63">
        <v>252.79499999999999</v>
      </c>
      <c r="R50" s="64">
        <v>2087.4209999999998</v>
      </c>
      <c r="S50" s="63">
        <v>2278.9580000000001</v>
      </c>
      <c r="T50" s="65">
        <v>4366.3789999999999</v>
      </c>
    </row>
    <row r="51" spans="1:20" s="5" customFormat="1" ht="10.5" customHeight="1">
      <c r="A51" s="21">
        <v>47</v>
      </c>
      <c r="B51" s="56" t="s">
        <v>37</v>
      </c>
      <c r="C51" s="23">
        <v>2</v>
      </c>
      <c r="D51" s="26">
        <v>1134.0999999999999</v>
      </c>
      <c r="E51" s="66">
        <v>227.6</v>
      </c>
      <c r="F51" s="25">
        <v>778.30899999999997</v>
      </c>
      <c r="G51" s="58">
        <v>0</v>
      </c>
      <c r="H51" s="67"/>
      <c r="I51" s="59">
        <v>159.42699999999999</v>
      </c>
      <c r="J51" s="60">
        <v>34.832700000000003</v>
      </c>
      <c r="K51" s="59">
        <v>59.762999999999998</v>
      </c>
      <c r="L51" s="58">
        <v>499.8</v>
      </c>
      <c r="M51" s="68"/>
      <c r="N51" s="62"/>
      <c r="O51" s="25">
        <v>0</v>
      </c>
      <c r="P51" s="25">
        <v>33.332999999999998</v>
      </c>
      <c r="Q51" s="63">
        <v>153.97900000000001</v>
      </c>
      <c r="R51" s="64">
        <v>1719.4449999999999</v>
      </c>
      <c r="S51" s="63">
        <v>1388.116</v>
      </c>
      <c r="T51" s="65">
        <v>3107.5610000000001</v>
      </c>
    </row>
    <row r="52" spans="1:20" s="5" customFormat="1" ht="11.25">
      <c r="A52" s="21">
        <v>48</v>
      </c>
      <c r="B52" s="56" t="s">
        <v>37</v>
      </c>
      <c r="C52" s="23">
        <v>3</v>
      </c>
      <c r="D52" s="26">
        <v>2453.3000000000002</v>
      </c>
      <c r="E52" s="66">
        <v>275.3</v>
      </c>
      <c r="F52" s="25">
        <v>784.23</v>
      </c>
      <c r="G52" s="58">
        <v>0</v>
      </c>
      <c r="H52" s="67"/>
      <c r="I52" s="59">
        <v>293.50099999999998</v>
      </c>
      <c r="J52" s="60">
        <v>75.671599999999998</v>
      </c>
      <c r="K52" s="59">
        <v>129.28299999999999</v>
      </c>
      <c r="L52" s="58">
        <v>121.8</v>
      </c>
      <c r="M52" s="68"/>
      <c r="N52" s="62"/>
      <c r="O52" s="25">
        <v>0</v>
      </c>
      <c r="P52" s="25">
        <v>130</v>
      </c>
      <c r="Q52" s="63">
        <v>283.46699999999998</v>
      </c>
      <c r="R52" s="64">
        <v>1817.952</v>
      </c>
      <c r="S52" s="63">
        <v>2555.5169999999998</v>
      </c>
      <c r="T52" s="65">
        <v>4373.47</v>
      </c>
    </row>
    <row r="53" spans="1:20" s="5" customFormat="1" ht="11.25">
      <c r="A53" s="21">
        <v>49</v>
      </c>
      <c r="B53" s="56" t="s">
        <v>37</v>
      </c>
      <c r="C53" s="23">
        <v>38</v>
      </c>
      <c r="D53" s="26">
        <v>2521.5</v>
      </c>
      <c r="E53" s="66">
        <v>141.4</v>
      </c>
      <c r="F53" s="25">
        <v>1296.4459999999999</v>
      </c>
      <c r="G53" s="58">
        <v>0</v>
      </c>
      <c r="H53" s="67"/>
      <c r="I53" s="59">
        <v>285.21899999999999</v>
      </c>
      <c r="J53" s="60">
        <v>60.0578</v>
      </c>
      <c r="K53" s="59">
        <v>132.87799999999999</v>
      </c>
      <c r="L53" s="58">
        <v>0</v>
      </c>
      <c r="M53" s="68"/>
      <c r="N53" s="62"/>
      <c r="O53" s="25">
        <v>0</v>
      </c>
      <c r="P53" s="25">
        <v>113.333</v>
      </c>
      <c r="Q53" s="63">
        <v>275.471</v>
      </c>
      <c r="R53" s="64">
        <v>2163.4050000000002</v>
      </c>
      <c r="S53" s="63">
        <v>2483.422</v>
      </c>
      <c r="T53" s="65">
        <v>4646.8270000000002</v>
      </c>
    </row>
    <row r="54" spans="1:20" s="5" customFormat="1" ht="11.25">
      <c r="A54" s="21">
        <v>50</v>
      </c>
      <c r="B54" s="56" t="s">
        <v>37</v>
      </c>
      <c r="C54" s="23">
        <v>39</v>
      </c>
      <c r="D54" s="26">
        <v>901.1</v>
      </c>
      <c r="E54" s="72"/>
      <c r="F54" s="25">
        <v>468.40699999999998</v>
      </c>
      <c r="G54" s="58">
        <v>0</v>
      </c>
      <c r="H54" s="67"/>
      <c r="I54" s="59">
        <v>101.929</v>
      </c>
      <c r="J54" s="60">
        <v>24.023700000000002</v>
      </c>
      <c r="K54" s="59">
        <v>47.484999999999999</v>
      </c>
      <c r="L54" s="58">
        <v>0</v>
      </c>
      <c r="M54" s="68"/>
      <c r="N54" s="62"/>
      <c r="O54" s="25">
        <v>0</v>
      </c>
      <c r="P54" s="25">
        <v>0</v>
      </c>
      <c r="Q54" s="63">
        <v>98.444999999999993</v>
      </c>
      <c r="R54" s="64">
        <v>740.29</v>
      </c>
      <c r="S54" s="63">
        <v>887.49199999999996</v>
      </c>
      <c r="T54" s="65">
        <v>1627.7819999999999</v>
      </c>
    </row>
    <row r="55" spans="1:20" s="5" customFormat="1" ht="11.25">
      <c r="A55" s="21">
        <v>51</v>
      </c>
      <c r="B55" s="56" t="s">
        <v>37</v>
      </c>
      <c r="C55" s="23">
        <v>40</v>
      </c>
      <c r="D55" s="26">
        <v>4628.3</v>
      </c>
      <c r="E55" s="66"/>
      <c r="F55" s="25">
        <v>3447.57</v>
      </c>
      <c r="G55" s="58">
        <v>0</v>
      </c>
      <c r="H55" s="67"/>
      <c r="I55" s="59">
        <v>523.529</v>
      </c>
      <c r="J55" s="60">
        <v>108.1023</v>
      </c>
      <c r="K55" s="59">
        <v>243.904</v>
      </c>
      <c r="L55" s="58">
        <v>785.4</v>
      </c>
      <c r="M55" s="68"/>
      <c r="N55" s="62"/>
      <c r="O55" s="25">
        <v>0</v>
      </c>
      <c r="P55" s="25">
        <v>193.333</v>
      </c>
      <c r="Q55" s="63">
        <v>505.64100000000002</v>
      </c>
      <c r="R55" s="64">
        <v>5807.48</v>
      </c>
      <c r="S55" s="63">
        <v>4558.4080000000004</v>
      </c>
      <c r="T55" s="65">
        <v>10365.887000000001</v>
      </c>
    </row>
    <row r="56" spans="1:20" s="5" customFormat="1" ht="10.5" customHeight="1">
      <c r="A56" s="21">
        <v>52</v>
      </c>
      <c r="B56" s="56" t="s">
        <v>37</v>
      </c>
      <c r="C56" s="23" t="s">
        <v>40</v>
      </c>
      <c r="D56" s="26">
        <v>1804.5</v>
      </c>
      <c r="E56" s="66"/>
      <c r="F56" s="25">
        <v>1280.165</v>
      </c>
      <c r="G56" s="58">
        <v>0</v>
      </c>
      <c r="H56" s="67"/>
      <c r="I56" s="59">
        <v>204.11799999999999</v>
      </c>
      <c r="J56" s="60">
        <v>38.436</v>
      </c>
      <c r="K56" s="59">
        <v>95.094999999999999</v>
      </c>
      <c r="L56" s="58">
        <v>0</v>
      </c>
      <c r="M56" s="68"/>
      <c r="N56" s="62"/>
      <c r="O56" s="25">
        <v>0</v>
      </c>
      <c r="P56" s="25">
        <v>0</v>
      </c>
      <c r="Q56" s="63">
        <v>197.142</v>
      </c>
      <c r="R56" s="64">
        <v>1814.9559999999999</v>
      </c>
      <c r="S56" s="63">
        <v>1777.25</v>
      </c>
      <c r="T56" s="65">
        <v>3592.2060000000001</v>
      </c>
    </row>
    <row r="57" spans="1:20" s="5" customFormat="1" ht="11.25">
      <c r="A57" s="21">
        <v>53</v>
      </c>
      <c r="B57" s="56" t="s">
        <v>37</v>
      </c>
      <c r="C57" s="23">
        <v>5</v>
      </c>
      <c r="D57" s="26">
        <v>4456.5</v>
      </c>
      <c r="E57" s="66"/>
      <c r="F57" s="25">
        <v>1544.193</v>
      </c>
      <c r="G57" s="58">
        <v>0</v>
      </c>
      <c r="H57" s="67"/>
      <c r="I57" s="59">
        <v>550.67899999999997</v>
      </c>
      <c r="J57" s="60">
        <v>120.11279999999999</v>
      </c>
      <c r="K57" s="59">
        <v>234.851</v>
      </c>
      <c r="L57" s="58">
        <v>317.8</v>
      </c>
      <c r="M57" s="68"/>
      <c r="N57" s="62"/>
      <c r="O57" s="25">
        <v>0</v>
      </c>
      <c r="P57" s="25">
        <v>0</v>
      </c>
      <c r="Q57" s="63">
        <v>531.86400000000003</v>
      </c>
      <c r="R57" s="64">
        <v>3299.5</v>
      </c>
      <c r="S57" s="63">
        <v>4794.7830000000004</v>
      </c>
      <c r="T57" s="65">
        <v>8094.2830000000004</v>
      </c>
    </row>
    <row r="58" spans="1:20" s="5" customFormat="1" ht="11.25">
      <c r="A58" s="21">
        <v>54</v>
      </c>
      <c r="B58" s="56" t="s">
        <v>37</v>
      </c>
      <c r="C58" s="23">
        <v>52</v>
      </c>
      <c r="D58" s="26">
        <v>2602.09</v>
      </c>
      <c r="E58" s="66">
        <v>411.8</v>
      </c>
      <c r="F58" s="25">
        <v>1737.4749999999999</v>
      </c>
      <c r="G58" s="58">
        <v>0</v>
      </c>
      <c r="H58" s="67"/>
      <c r="I58" s="59">
        <v>474.33499999999998</v>
      </c>
      <c r="J58" s="60">
        <v>60.0578</v>
      </c>
      <c r="K58" s="59">
        <v>137.126</v>
      </c>
      <c r="L58" s="58">
        <v>273</v>
      </c>
      <c r="M58" s="68"/>
      <c r="N58" s="62"/>
      <c r="O58" s="25">
        <v>0</v>
      </c>
      <c r="P58" s="25">
        <v>0</v>
      </c>
      <c r="Q58" s="63">
        <v>284.28100000000001</v>
      </c>
      <c r="R58" s="64">
        <v>2966.2750000000001</v>
      </c>
      <c r="S58" s="63">
        <v>2562.7959999999998</v>
      </c>
      <c r="T58" s="65">
        <v>5529.0709999999999</v>
      </c>
    </row>
    <row r="59" spans="1:20" s="5" customFormat="1" ht="11.25">
      <c r="A59" s="21">
        <v>55</v>
      </c>
      <c r="B59" s="56" t="s">
        <v>37</v>
      </c>
      <c r="C59" s="23">
        <v>58</v>
      </c>
      <c r="D59" s="26">
        <v>624.20000000000005</v>
      </c>
      <c r="E59" s="66"/>
      <c r="F59" s="25">
        <v>381.83</v>
      </c>
      <c r="G59" s="58">
        <v>0</v>
      </c>
      <c r="H59" s="67"/>
      <c r="I59" s="59">
        <v>70.606999999999999</v>
      </c>
      <c r="J59" s="60">
        <v>19.219899999999999</v>
      </c>
      <c r="K59" s="59">
        <v>32.893999999999998</v>
      </c>
      <c r="L59" s="58">
        <v>0</v>
      </c>
      <c r="M59" s="68"/>
      <c r="N59" s="62"/>
      <c r="O59" s="25">
        <v>0</v>
      </c>
      <c r="P59" s="25">
        <v>0</v>
      </c>
      <c r="Q59" s="63">
        <v>68.194000000000003</v>
      </c>
      <c r="R59" s="64">
        <v>572.74400000000003</v>
      </c>
      <c r="S59" s="63">
        <v>614.774</v>
      </c>
      <c r="T59" s="65">
        <v>1187.518</v>
      </c>
    </row>
    <row r="60" spans="1:20" s="5" customFormat="1" ht="11.25">
      <c r="A60" s="21">
        <v>56</v>
      </c>
      <c r="B60" s="56" t="s">
        <v>37</v>
      </c>
      <c r="C60" s="23">
        <v>6</v>
      </c>
      <c r="D60" s="26">
        <v>1642.8</v>
      </c>
      <c r="E60" s="66"/>
      <c r="F60" s="25">
        <v>603.82399999999996</v>
      </c>
      <c r="G60" s="58">
        <v>0</v>
      </c>
      <c r="H60" s="67"/>
      <c r="I60" s="59">
        <v>195.37</v>
      </c>
      <c r="J60" s="60">
        <v>46.8431</v>
      </c>
      <c r="K60" s="59">
        <v>86.573999999999998</v>
      </c>
      <c r="L60" s="58">
        <v>0</v>
      </c>
      <c r="M60" s="68"/>
      <c r="N60" s="62"/>
      <c r="O60" s="25">
        <v>0</v>
      </c>
      <c r="P60" s="25">
        <v>0</v>
      </c>
      <c r="Q60" s="63">
        <v>188.69499999999999</v>
      </c>
      <c r="R60" s="64">
        <v>1121.306</v>
      </c>
      <c r="S60" s="63">
        <v>1701.117</v>
      </c>
      <c r="T60" s="65">
        <v>2822.4229999999998</v>
      </c>
    </row>
    <row r="61" spans="1:20" s="5" customFormat="1" ht="11.25">
      <c r="A61" s="21">
        <v>57</v>
      </c>
      <c r="B61" s="56" t="s">
        <v>37</v>
      </c>
      <c r="C61" s="23">
        <v>60</v>
      </c>
      <c r="D61" s="26">
        <v>618.1</v>
      </c>
      <c r="E61" s="66">
        <v>84.4</v>
      </c>
      <c r="F61" s="25">
        <v>381.09100000000001</v>
      </c>
      <c r="G61" s="58">
        <v>0</v>
      </c>
      <c r="H61" s="67"/>
      <c r="I61" s="59">
        <v>69.962000000000003</v>
      </c>
      <c r="J61" s="60">
        <v>19.219899999999999</v>
      </c>
      <c r="K61" s="59">
        <v>32.573</v>
      </c>
      <c r="L61" s="58">
        <v>37.799999999999997</v>
      </c>
      <c r="M61" s="68"/>
      <c r="N61" s="62"/>
      <c r="O61" s="25">
        <v>0</v>
      </c>
      <c r="P61" s="25">
        <v>0</v>
      </c>
      <c r="Q61" s="63">
        <v>67.528000000000006</v>
      </c>
      <c r="R61" s="64">
        <v>608.17399999999998</v>
      </c>
      <c r="S61" s="63">
        <v>608.76499999999999</v>
      </c>
      <c r="T61" s="65">
        <v>1216.9390000000001</v>
      </c>
    </row>
    <row r="62" spans="1:20" s="5" customFormat="1" ht="11.25">
      <c r="A62" s="21">
        <v>58</v>
      </c>
      <c r="B62" s="56" t="s">
        <v>37</v>
      </c>
      <c r="C62" s="23">
        <v>64</v>
      </c>
      <c r="D62" s="26">
        <v>616.20000000000005</v>
      </c>
      <c r="E62" s="66"/>
      <c r="F62" s="25">
        <v>375.90899999999999</v>
      </c>
      <c r="G62" s="58">
        <v>0</v>
      </c>
      <c r="H62" s="67"/>
      <c r="I62" s="59">
        <v>69.700999999999993</v>
      </c>
      <c r="J62" s="60">
        <v>19.219899999999999</v>
      </c>
      <c r="K62" s="59">
        <v>32.473999999999997</v>
      </c>
      <c r="L62" s="58">
        <v>0</v>
      </c>
      <c r="M62" s="68"/>
      <c r="N62" s="62"/>
      <c r="O62" s="25">
        <v>0</v>
      </c>
      <c r="P62" s="25">
        <v>0</v>
      </c>
      <c r="Q62" s="63">
        <v>67.320999999999998</v>
      </c>
      <c r="R62" s="64">
        <v>564.62400000000002</v>
      </c>
      <c r="S62" s="63">
        <v>606.89499999999998</v>
      </c>
      <c r="T62" s="65">
        <v>1171.519</v>
      </c>
    </row>
    <row r="63" spans="1:20" s="5" customFormat="1" ht="11.25">
      <c r="A63" s="21">
        <v>59</v>
      </c>
      <c r="B63" s="56" t="s">
        <v>37</v>
      </c>
      <c r="C63" s="23">
        <v>7</v>
      </c>
      <c r="D63" s="26">
        <v>4323.53</v>
      </c>
      <c r="E63" s="66"/>
      <c r="F63" s="25">
        <v>1975.6</v>
      </c>
      <c r="G63" s="58">
        <v>0</v>
      </c>
      <c r="H63" s="67"/>
      <c r="I63" s="59">
        <v>525.673</v>
      </c>
      <c r="J63" s="60">
        <v>120.11279999999999</v>
      </c>
      <c r="K63" s="59">
        <v>227.84</v>
      </c>
      <c r="L63" s="58">
        <v>925.4</v>
      </c>
      <c r="M63" s="68"/>
      <c r="N63" s="62"/>
      <c r="O63" s="25">
        <v>0</v>
      </c>
      <c r="P63" s="25">
        <v>0</v>
      </c>
      <c r="Q63" s="63">
        <v>507.70699999999999</v>
      </c>
      <c r="R63" s="64">
        <v>4282.3320000000003</v>
      </c>
      <c r="S63" s="63">
        <v>4577.0519999999997</v>
      </c>
      <c r="T63" s="65">
        <v>8859.384</v>
      </c>
    </row>
    <row r="64" spans="1:20" s="5" customFormat="1" ht="11.25">
      <c r="A64" s="21">
        <v>60</v>
      </c>
      <c r="B64" s="56" t="s">
        <v>37</v>
      </c>
      <c r="C64" s="23">
        <v>82</v>
      </c>
      <c r="D64" s="26">
        <v>436.2</v>
      </c>
      <c r="E64" s="66">
        <v>323.7</v>
      </c>
      <c r="F64" s="25">
        <v>340.02</v>
      </c>
      <c r="G64" s="58">
        <v>0</v>
      </c>
      <c r="H64" s="67"/>
      <c r="I64" s="59">
        <v>49.338999999999999</v>
      </c>
      <c r="J64" s="60">
        <v>9.6085999999999991</v>
      </c>
      <c r="K64" s="59">
        <v>22.986999999999998</v>
      </c>
      <c r="L64" s="58">
        <v>515.20000000000005</v>
      </c>
      <c r="M64" s="68"/>
      <c r="N64" s="62"/>
      <c r="O64" s="25">
        <v>0</v>
      </c>
      <c r="P64" s="25">
        <v>0</v>
      </c>
      <c r="Q64" s="63">
        <v>47.655999999999999</v>
      </c>
      <c r="R64" s="64">
        <v>984.81100000000004</v>
      </c>
      <c r="S64" s="63">
        <v>429.613</v>
      </c>
      <c r="T64" s="65">
        <v>1414.424</v>
      </c>
    </row>
    <row r="65" spans="1:20" s="5" customFormat="1" ht="11.25">
      <c r="A65" s="21">
        <v>61</v>
      </c>
      <c r="B65" s="56" t="s">
        <v>37</v>
      </c>
      <c r="C65" s="23">
        <v>84</v>
      </c>
      <c r="D65" s="26">
        <v>1771.8</v>
      </c>
      <c r="E65" s="66"/>
      <c r="F65" s="25">
        <v>828.77800000000002</v>
      </c>
      <c r="G65" s="58">
        <v>0</v>
      </c>
      <c r="H65" s="67"/>
      <c r="I65" s="59">
        <v>200.417</v>
      </c>
      <c r="J65" s="60">
        <v>38.436</v>
      </c>
      <c r="K65" s="59">
        <v>93.367999999999995</v>
      </c>
      <c r="L65" s="58">
        <v>609</v>
      </c>
      <c r="M65" s="68"/>
      <c r="N65" s="62"/>
      <c r="O65" s="25">
        <v>0</v>
      </c>
      <c r="P65" s="25">
        <v>0</v>
      </c>
      <c r="Q65" s="63">
        <v>193.566</v>
      </c>
      <c r="R65" s="64">
        <v>1963.5650000000001</v>
      </c>
      <c r="S65" s="63">
        <v>1745.0429999999999</v>
      </c>
      <c r="T65" s="65">
        <v>3708.6089999999999</v>
      </c>
    </row>
    <row r="66" spans="1:20" s="5" customFormat="1" ht="11.25">
      <c r="A66" s="21">
        <v>62</v>
      </c>
      <c r="B66" s="56" t="s">
        <v>37</v>
      </c>
      <c r="C66" s="23" t="s">
        <v>41</v>
      </c>
      <c r="D66" s="26">
        <v>225.8</v>
      </c>
      <c r="E66" s="66"/>
      <c r="F66" s="25">
        <v>82.879000000000005</v>
      </c>
      <c r="G66" s="58">
        <v>0</v>
      </c>
      <c r="H66" s="67"/>
      <c r="I66" s="59">
        <v>25.542000000000002</v>
      </c>
      <c r="J66" s="60">
        <v>4.8037999999999998</v>
      </c>
      <c r="K66" s="59">
        <v>11.898999999999999</v>
      </c>
      <c r="L66" s="58">
        <v>0</v>
      </c>
      <c r="M66" s="68"/>
      <c r="N66" s="62"/>
      <c r="O66" s="25">
        <v>0</v>
      </c>
      <c r="P66" s="25">
        <v>0</v>
      </c>
      <c r="Q66" s="63">
        <v>24.667999999999999</v>
      </c>
      <c r="R66" s="64">
        <v>149.792</v>
      </c>
      <c r="S66" s="63">
        <v>222.39</v>
      </c>
      <c r="T66" s="65">
        <v>372.18200000000002</v>
      </c>
    </row>
    <row r="67" spans="1:20" s="5" customFormat="1" ht="11.25">
      <c r="A67" s="21">
        <v>63</v>
      </c>
      <c r="B67" s="56" t="s">
        <v>37</v>
      </c>
      <c r="C67" s="23">
        <v>9</v>
      </c>
      <c r="D67" s="26">
        <v>4968.07</v>
      </c>
      <c r="E67" s="66"/>
      <c r="F67" s="25">
        <v>1936.3789999999999</v>
      </c>
      <c r="G67" s="58">
        <v>0</v>
      </c>
      <c r="H67" s="67"/>
      <c r="I67" s="59">
        <v>561.96500000000003</v>
      </c>
      <c r="J67" s="60">
        <v>120.11279999999999</v>
      </c>
      <c r="K67" s="59">
        <v>261.80700000000002</v>
      </c>
      <c r="L67" s="58">
        <v>275.8</v>
      </c>
      <c r="M67" s="68"/>
      <c r="N67" s="62"/>
      <c r="O67" s="25">
        <v>0</v>
      </c>
      <c r="P67" s="25">
        <v>0</v>
      </c>
      <c r="Q67" s="63">
        <v>542.76199999999994</v>
      </c>
      <c r="R67" s="64">
        <v>3698.8270000000002</v>
      </c>
      <c r="S67" s="63">
        <v>4893.0460000000003</v>
      </c>
      <c r="T67" s="65">
        <v>8591.8729999999996</v>
      </c>
    </row>
    <row r="68" spans="1:20" s="5" customFormat="1" ht="11.25">
      <c r="A68" s="21">
        <v>64</v>
      </c>
      <c r="B68" s="56" t="s">
        <v>42</v>
      </c>
      <c r="C68" s="23">
        <v>18</v>
      </c>
      <c r="D68" s="26">
        <v>452.71</v>
      </c>
      <c r="E68" s="66"/>
      <c r="F68" s="25">
        <v>164.27600000000001</v>
      </c>
      <c r="G68" s="58">
        <v>0</v>
      </c>
      <c r="H68" s="67"/>
      <c r="I68" s="59">
        <v>0</v>
      </c>
      <c r="J68" s="60">
        <v>9.6085999999999991</v>
      </c>
      <c r="K68" s="59">
        <v>23.856999999999999</v>
      </c>
      <c r="L68" s="58">
        <v>0</v>
      </c>
      <c r="M68" s="68"/>
      <c r="N68" s="62"/>
      <c r="O68" s="25">
        <v>0</v>
      </c>
      <c r="P68" s="25">
        <v>0</v>
      </c>
      <c r="Q68" s="63">
        <v>49.457000000000001</v>
      </c>
      <c r="R68" s="64">
        <v>247.19800000000001</v>
      </c>
      <c r="S68" s="63">
        <v>445.87400000000002</v>
      </c>
      <c r="T68" s="65">
        <v>693.072</v>
      </c>
    </row>
    <row r="69" spans="1:20" s="5" customFormat="1" ht="11.25">
      <c r="A69" s="21">
        <v>65</v>
      </c>
      <c r="B69" s="56" t="s">
        <v>42</v>
      </c>
      <c r="C69" s="23">
        <v>23</v>
      </c>
      <c r="D69" s="26">
        <v>393.81</v>
      </c>
      <c r="E69" s="66"/>
      <c r="F69" s="25">
        <v>226.804</v>
      </c>
      <c r="G69" s="58">
        <v>0</v>
      </c>
      <c r="H69" s="67"/>
      <c r="I69" s="59">
        <v>44.548000000000002</v>
      </c>
      <c r="J69" s="60">
        <v>9.6085999999999991</v>
      </c>
      <c r="K69" s="59">
        <v>20.753</v>
      </c>
      <c r="L69" s="58">
        <v>0</v>
      </c>
      <c r="M69" s="68"/>
      <c r="N69" s="62"/>
      <c r="O69" s="25">
        <v>0</v>
      </c>
      <c r="P69" s="25">
        <v>0</v>
      </c>
      <c r="Q69" s="63">
        <v>43.021999999999998</v>
      </c>
      <c r="R69" s="64">
        <v>344.73500000000001</v>
      </c>
      <c r="S69" s="63">
        <v>387.863</v>
      </c>
      <c r="T69" s="65">
        <v>732.59799999999996</v>
      </c>
    </row>
    <row r="70" spans="1:20" s="5" customFormat="1" ht="11.25">
      <c r="A70" s="21">
        <v>66</v>
      </c>
      <c r="B70" s="56" t="s">
        <v>42</v>
      </c>
      <c r="C70" s="23">
        <v>27</v>
      </c>
      <c r="D70" s="26">
        <v>419.54</v>
      </c>
      <c r="E70" s="66"/>
      <c r="F70" s="25">
        <v>252.33199999999999</v>
      </c>
      <c r="G70" s="58">
        <v>0</v>
      </c>
      <c r="H70" s="67"/>
      <c r="I70" s="59">
        <v>47.456000000000003</v>
      </c>
      <c r="J70" s="60">
        <v>9.6085999999999991</v>
      </c>
      <c r="K70" s="59">
        <v>22.11</v>
      </c>
      <c r="L70" s="58">
        <v>57.4</v>
      </c>
      <c r="M70" s="68"/>
      <c r="N70" s="62"/>
      <c r="O70" s="25">
        <v>0</v>
      </c>
      <c r="P70" s="25">
        <v>0</v>
      </c>
      <c r="Q70" s="63">
        <v>45.835999999999999</v>
      </c>
      <c r="R70" s="64">
        <v>434.74200000000002</v>
      </c>
      <c r="S70" s="63">
        <v>413.20499999999998</v>
      </c>
      <c r="T70" s="65">
        <v>847.947</v>
      </c>
    </row>
    <row r="71" spans="1:20" s="5" customFormat="1" ht="11.25">
      <c r="A71" s="21">
        <v>67</v>
      </c>
      <c r="B71" s="56" t="s">
        <v>42</v>
      </c>
      <c r="C71" s="23">
        <v>57</v>
      </c>
      <c r="D71" s="26">
        <v>603.70000000000005</v>
      </c>
      <c r="E71" s="66"/>
      <c r="F71" s="25">
        <v>404.76900000000001</v>
      </c>
      <c r="G71" s="58">
        <v>0</v>
      </c>
      <c r="H71" s="67"/>
      <c r="I71" s="59">
        <v>68.287999999999997</v>
      </c>
      <c r="J71" s="60">
        <v>19.219899999999999</v>
      </c>
      <c r="K71" s="59">
        <v>31.812000000000001</v>
      </c>
      <c r="L71" s="58">
        <v>0</v>
      </c>
      <c r="M71" s="68"/>
      <c r="N71" s="62"/>
      <c r="O71" s="25">
        <v>0</v>
      </c>
      <c r="P71" s="25">
        <v>0</v>
      </c>
      <c r="Q71" s="63">
        <v>65.950999999999993</v>
      </c>
      <c r="R71" s="64">
        <v>590.03899999999999</v>
      </c>
      <c r="S71" s="63">
        <v>594.58299999999997</v>
      </c>
      <c r="T71" s="65">
        <v>1184.623</v>
      </c>
    </row>
    <row r="72" spans="1:20" s="5" customFormat="1" ht="11.25">
      <c r="A72" s="21">
        <v>68</v>
      </c>
      <c r="B72" s="56" t="s">
        <v>42</v>
      </c>
      <c r="C72" s="23">
        <v>59</v>
      </c>
      <c r="D72" s="26">
        <v>752.2</v>
      </c>
      <c r="E72" s="66"/>
      <c r="F72" s="25">
        <v>246.41200000000001</v>
      </c>
      <c r="G72" s="58">
        <v>0</v>
      </c>
      <c r="H72" s="67"/>
      <c r="I72" s="59">
        <v>85.082999999999998</v>
      </c>
      <c r="J72" s="60">
        <v>20.420300000000001</v>
      </c>
      <c r="K72" s="59">
        <v>39.637999999999998</v>
      </c>
      <c r="L72" s="58">
        <v>555.79999999999995</v>
      </c>
      <c r="M72" s="68"/>
      <c r="N72" s="62"/>
      <c r="O72" s="25">
        <v>0</v>
      </c>
      <c r="P72" s="25">
        <v>0</v>
      </c>
      <c r="Q72" s="63">
        <v>82.179000000000002</v>
      </c>
      <c r="R72" s="64">
        <v>1029.5319999999999</v>
      </c>
      <c r="S72" s="63">
        <v>740.84100000000001</v>
      </c>
      <c r="T72" s="65">
        <v>1770.373</v>
      </c>
    </row>
    <row r="73" spans="1:20" s="5" customFormat="1" ht="11.25">
      <c r="A73" s="21">
        <v>69</v>
      </c>
      <c r="B73" s="56" t="s">
        <v>42</v>
      </c>
      <c r="C73" s="23">
        <v>61</v>
      </c>
      <c r="D73" s="26">
        <v>1813.7</v>
      </c>
      <c r="E73" s="66"/>
      <c r="F73" s="25">
        <v>1295.7070000000001</v>
      </c>
      <c r="G73" s="58">
        <v>0</v>
      </c>
      <c r="H73" s="67"/>
      <c r="I73" s="59">
        <v>205.15799999999999</v>
      </c>
      <c r="J73" s="60">
        <v>60.0578</v>
      </c>
      <c r="K73" s="59">
        <v>95.578000000000003</v>
      </c>
      <c r="L73" s="58">
        <v>361.2</v>
      </c>
      <c r="M73" s="68"/>
      <c r="N73" s="62"/>
      <c r="O73" s="25">
        <v>0</v>
      </c>
      <c r="P73" s="25">
        <v>0</v>
      </c>
      <c r="Q73" s="63">
        <v>198.15</v>
      </c>
      <c r="R73" s="64">
        <v>2215.85</v>
      </c>
      <c r="S73" s="63">
        <v>1786.3109999999999</v>
      </c>
      <c r="T73" s="65">
        <v>4002.1610000000001</v>
      </c>
    </row>
    <row r="74" spans="1:20" s="5" customFormat="1" ht="11.25">
      <c r="A74" s="21">
        <v>70</v>
      </c>
      <c r="B74" s="56" t="s">
        <v>43</v>
      </c>
      <c r="C74" s="23">
        <v>33</v>
      </c>
      <c r="D74" s="26">
        <v>630.1</v>
      </c>
      <c r="E74" s="66"/>
      <c r="F74" s="25">
        <v>460.267</v>
      </c>
      <c r="G74" s="58">
        <v>0</v>
      </c>
      <c r="H74" s="67"/>
      <c r="I74" s="59">
        <v>71.272000000000006</v>
      </c>
      <c r="J74" s="60">
        <v>19.219899999999999</v>
      </c>
      <c r="K74" s="59">
        <v>33.206000000000003</v>
      </c>
      <c r="L74" s="58">
        <v>82.6</v>
      </c>
      <c r="M74" s="68"/>
      <c r="N74" s="62"/>
      <c r="O74" s="25">
        <v>0</v>
      </c>
      <c r="P74" s="25">
        <v>0</v>
      </c>
      <c r="Q74" s="63">
        <v>68.838999999999999</v>
      </c>
      <c r="R74" s="64">
        <v>735.40300000000002</v>
      </c>
      <c r="S74" s="63">
        <v>620.58500000000004</v>
      </c>
      <c r="T74" s="65">
        <v>1355.9880000000001</v>
      </c>
    </row>
    <row r="75" spans="1:20" s="5" customFormat="1" ht="11.25">
      <c r="A75" s="21">
        <v>71</v>
      </c>
      <c r="B75" s="56" t="s">
        <v>44</v>
      </c>
      <c r="C75" s="23">
        <v>4</v>
      </c>
      <c r="D75" s="26">
        <v>263.8</v>
      </c>
      <c r="E75" s="66"/>
      <c r="F75" s="25">
        <v>96.197000000000003</v>
      </c>
      <c r="G75" s="58">
        <v>0</v>
      </c>
      <c r="H75" s="67"/>
      <c r="I75" s="59">
        <v>0</v>
      </c>
      <c r="J75" s="60">
        <v>9.6085999999999991</v>
      </c>
      <c r="K75" s="59">
        <v>13.901</v>
      </c>
      <c r="L75" s="58">
        <v>169.4</v>
      </c>
      <c r="M75" s="68"/>
      <c r="N75" s="62"/>
      <c r="O75" s="25">
        <v>0</v>
      </c>
      <c r="P75" s="25">
        <v>0</v>
      </c>
      <c r="Q75" s="63">
        <v>28.821999999999999</v>
      </c>
      <c r="R75" s="64">
        <v>317.928</v>
      </c>
      <c r="S75" s="63">
        <v>259.81599999999997</v>
      </c>
      <c r="T75" s="65">
        <v>577.74400000000003</v>
      </c>
    </row>
    <row r="76" spans="1:20" s="5" customFormat="1" ht="11.25">
      <c r="A76" s="21">
        <v>72</v>
      </c>
      <c r="B76" s="56" t="s">
        <v>45</v>
      </c>
      <c r="C76" s="23">
        <v>11</v>
      </c>
      <c r="D76" s="26">
        <v>325.39999999999998</v>
      </c>
      <c r="E76" s="66"/>
      <c r="F76" s="25">
        <v>197.20599999999999</v>
      </c>
      <c r="G76" s="58">
        <v>0</v>
      </c>
      <c r="H76" s="67"/>
      <c r="I76" s="59">
        <v>41.680999999999997</v>
      </c>
      <c r="J76" s="60">
        <v>6.0052000000000003</v>
      </c>
      <c r="K76" s="59">
        <v>17.146000000000001</v>
      </c>
      <c r="L76" s="58">
        <v>116.2</v>
      </c>
      <c r="M76" s="68"/>
      <c r="N76" s="62"/>
      <c r="O76" s="25">
        <v>0</v>
      </c>
      <c r="P76" s="25">
        <v>0</v>
      </c>
      <c r="Q76" s="63">
        <v>40.26</v>
      </c>
      <c r="R76" s="64">
        <v>418.49900000000002</v>
      </c>
      <c r="S76" s="63">
        <v>362.935</v>
      </c>
      <c r="T76" s="65">
        <v>781.43399999999997</v>
      </c>
    </row>
    <row r="77" spans="1:20" s="5" customFormat="1" ht="11.25">
      <c r="A77" s="21">
        <v>73</v>
      </c>
      <c r="B77" s="56" t="s">
        <v>45</v>
      </c>
      <c r="C77" s="23">
        <v>17</v>
      </c>
      <c r="D77" s="26">
        <v>390.3</v>
      </c>
      <c r="E77" s="66">
        <v>43.1</v>
      </c>
      <c r="F77" s="25">
        <v>285.63299999999998</v>
      </c>
      <c r="G77" s="58">
        <v>0</v>
      </c>
      <c r="H77" s="67"/>
      <c r="I77" s="59">
        <v>44.149000000000001</v>
      </c>
      <c r="J77" s="60">
        <v>9.6085999999999991</v>
      </c>
      <c r="K77" s="59">
        <v>20.57</v>
      </c>
      <c r="L77" s="58">
        <v>0</v>
      </c>
      <c r="M77" s="68"/>
      <c r="N77" s="62"/>
      <c r="O77" s="25">
        <v>0</v>
      </c>
      <c r="P77" s="25">
        <v>0</v>
      </c>
      <c r="Q77" s="63">
        <v>42.637</v>
      </c>
      <c r="R77" s="64">
        <v>402.59699999999998</v>
      </c>
      <c r="S77" s="63">
        <v>384.40600000000001</v>
      </c>
      <c r="T77" s="65">
        <v>787.00300000000004</v>
      </c>
    </row>
    <row r="78" spans="1:20" s="5" customFormat="1" ht="11.25">
      <c r="A78" s="21">
        <v>74</v>
      </c>
      <c r="B78" s="56" t="s">
        <v>45</v>
      </c>
      <c r="C78" s="92" t="s">
        <v>46</v>
      </c>
      <c r="D78" s="26">
        <v>1720.1</v>
      </c>
      <c r="E78" s="66"/>
      <c r="F78" s="25">
        <v>1046.3309999999999</v>
      </c>
      <c r="G78" s="58">
        <v>0</v>
      </c>
      <c r="H78" s="67"/>
      <c r="I78" s="59">
        <v>198.91200000000001</v>
      </c>
      <c r="J78" s="60">
        <v>48.044600000000003</v>
      </c>
      <c r="K78" s="59">
        <v>90.647999999999996</v>
      </c>
      <c r="L78" s="58">
        <v>61.6</v>
      </c>
      <c r="M78" s="68"/>
      <c r="N78" s="62"/>
      <c r="O78" s="25">
        <v>0</v>
      </c>
      <c r="P78" s="25">
        <v>0</v>
      </c>
      <c r="Q78" s="63">
        <v>192.11500000000001</v>
      </c>
      <c r="R78" s="64">
        <v>1637.6489999999999</v>
      </c>
      <c r="S78" s="63">
        <v>1731.9449999999999</v>
      </c>
      <c r="T78" s="65">
        <v>3369.5940000000001</v>
      </c>
    </row>
    <row r="79" spans="1:20" s="5" customFormat="1" ht="11.25">
      <c r="A79" s="21">
        <v>75</v>
      </c>
      <c r="B79" s="56" t="s">
        <v>45</v>
      </c>
      <c r="C79" s="23">
        <v>31</v>
      </c>
      <c r="D79" s="26">
        <v>1748.9</v>
      </c>
      <c r="E79" s="66">
        <v>38.4</v>
      </c>
      <c r="F79" s="25">
        <v>1124.03</v>
      </c>
      <c r="G79" s="58">
        <v>0</v>
      </c>
      <c r="H79" s="67"/>
      <c r="I79" s="59">
        <v>220.09800000000001</v>
      </c>
      <c r="J79" s="60">
        <v>48.044600000000003</v>
      </c>
      <c r="K79" s="59">
        <v>92.162000000000006</v>
      </c>
      <c r="L79" s="58">
        <v>656.6</v>
      </c>
      <c r="M79" s="68"/>
      <c r="N79" s="62"/>
      <c r="O79" s="25">
        <v>0</v>
      </c>
      <c r="P79" s="25">
        <v>0</v>
      </c>
      <c r="Q79" s="63">
        <v>212.578</v>
      </c>
      <c r="R79" s="64">
        <v>2353.5120000000002</v>
      </c>
      <c r="S79" s="63">
        <v>1916.4159999999999</v>
      </c>
      <c r="T79" s="65">
        <v>4269.9279999999999</v>
      </c>
    </row>
    <row r="80" spans="1:20" s="5" customFormat="1" ht="11.25">
      <c r="A80" s="21">
        <v>76</v>
      </c>
      <c r="B80" s="56" t="s">
        <v>45</v>
      </c>
      <c r="C80" s="23" t="s">
        <v>47</v>
      </c>
      <c r="D80" s="26">
        <v>1630.5</v>
      </c>
      <c r="E80" s="66">
        <v>196.9</v>
      </c>
      <c r="F80" s="25">
        <v>989.35599999999999</v>
      </c>
      <c r="G80" s="58">
        <v>0</v>
      </c>
      <c r="H80" s="67"/>
      <c r="I80" s="59">
        <v>184.43700000000001</v>
      </c>
      <c r="J80" s="60">
        <v>36.034100000000002</v>
      </c>
      <c r="K80" s="59">
        <v>85.924999999999997</v>
      </c>
      <c r="L80" s="58">
        <v>71.400000000000006</v>
      </c>
      <c r="M80" s="68"/>
      <c r="N80" s="62"/>
      <c r="O80" s="25">
        <v>0</v>
      </c>
      <c r="P80" s="25">
        <v>0</v>
      </c>
      <c r="Q80" s="63">
        <v>178.12899999999999</v>
      </c>
      <c r="R80" s="64">
        <v>1545.2809999999999</v>
      </c>
      <c r="S80" s="63">
        <v>1605.877</v>
      </c>
      <c r="T80" s="65">
        <v>3151.1579999999999</v>
      </c>
    </row>
    <row r="81" spans="1:20" s="5" customFormat="1" ht="11.25">
      <c r="A81" s="21">
        <v>77</v>
      </c>
      <c r="B81" s="56" t="s">
        <v>45</v>
      </c>
      <c r="C81" s="23">
        <v>57</v>
      </c>
      <c r="D81" s="26">
        <v>463.8</v>
      </c>
      <c r="E81" s="66"/>
      <c r="F81" s="25">
        <v>229.393</v>
      </c>
      <c r="G81" s="58">
        <v>0</v>
      </c>
      <c r="H81" s="67"/>
      <c r="I81" s="59">
        <v>52.460999999999999</v>
      </c>
      <c r="J81" s="60">
        <v>12.0105</v>
      </c>
      <c r="K81" s="59">
        <v>24.44</v>
      </c>
      <c r="L81" s="58">
        <v>0</v>
      </c>
      <c r="M81" s="68"/>
      <c r="N81" s="62"/>
      <c r="O81" s="25">
        <v>0</v>
      </c>
      <c r="P81" s="25">
        <v>0</v>
      </c>
      <c r="Q81" s="63">
        <v>50.668999999999997</v>
      </c>
      <c r="R81" s="64">
        <v>368.97300000000001</v>
      </c>
      <c r="S81" s="63">
        <v>456.79599999999999</v>
      </c>
      <c r="T81" s="65">
        <v>825.76900000000001</v>
      </c>
    </row>
    <row r="82" spans="1:20" s="5" customFormat="1" ht="11.25">
      <c r="A82" s="21">
        <v>78</v>
      </c>
      <c r="B82" s="56" t="s">
        <v>45</v>
      </c>
      <c r="C82" s="23" t="s">
        <v>48</v>
      </c>
      <c r="D82" s="26">
        <v>691.1</v>
      </c>
      <c r="E82" s="72"/>
      <c r="F82" s="25">
        <v>467.66800000000001</v>
      </c>
      <c r="G82" s="58">
        <v>0</v>
      </c>
      <c r="H82" s="67"/>
      <c r="I82" s="59">
        <v>78.173000000000002</v>
      </c>
      <c r="J82" s="60">
        <v>34.832700000000003</v>
      </c>
      <c r="K82" s="59">
        <v>36.417999999999999</v>
      </c>
      <c r="L82" s="58">
        <v>1059.8</v>
      </c>
      <c r="M82" s="68"/>
      <c r="N82" s="62"/>
      <c r="O82" s="25">
        <v>0</v>
      </c>
      <c r="P82" s="25">
        <v>0</v>
      </c>
      <c r="Q82" s="63">
        <v>75.501999999999995</v>
      </c>
      <c r="R82" s="64">
        <v>1752.394</v>
      </c>
      <c r="S82" s="63">
        <v>680.66399999999999</v>
      </c>
      <c r="T82" s="65">
        <v>2433.0569999999998</v>
      </c>
    </row>
    <row r="83" spans="1:20" s="5" customFormat="1" ht="11.25">
      <c r="A83" s="21">
        <v>79</v>
      </c>
      <c r="B83" s="56" t="s">
        <v>45</v>
      </c>
      <c r="C83" s="23" t="s">
        <v>49</v>
      </c>
      <c r="D83" s="26">
        <v>1158.72</v>
      </c>
      <c r="E83" s="66"/>
      <c r="F83" s="25">
        <v>697.803</v>
      </c>
      <c r="G83" s="58">
        <v>0</v>
      </c>
      <c r="H83" s="67"/>
      <c r="I83" s="59">
        <v>131.06899999999999</v>
      </c>
      <c r="J83" s="60">
        <v>28.827400000000001</v>
      </c>
      <c r="K83" s="59">
        <v>61.061</v>
      </c>
      <c r="L83" s="58">
        <v>404.6</v>
      </c>
      <c r="M83" s="68"/>
      <c r="N83" s="62"/>
      <c r="O83" s="25">
        <v>0</v>
      </c>
      <c r="P83" s="25">
        <v>0</v>
      </c>
      <c r="Q83" s="63">
        <v>126.59399999999999</v>
      </c>
      <c r="R83" s="64">
        <v>1449.9549999999999</v>
      </c>
      <c r="S83" s="63">
        <v>1141.222</v>
      </c>
      <c r="T83" s="65">
        <v>2591.1770000000001</v>
      </c>
    </row>
    <row r="84" spans="1:20" s="5" customFormat="1" ht="11.25">
      <c r="A84" s="21">
        <v>80</v>
      </c>
      <c r="B84" s="56" t="s">
        <v>45</v>
      </c>
      <c r="C84" s="23">
        <v>9</v>
      </c>
      <c r="D84" s="26">
        <v>907.6</v>
      </c>
      <c r="E84" s="66">
        <v>145.4</v>
      </c>
      <c r="F84" s="25">
        <v>833.95899999999995</v>
      </c>
      <c r="G84" s="58">
        <v>0</v>
      </c>
      <c r="H84" s="67"/>
      <c r="I84" s="59">
        <v>139.9</v>
      </c>
      <c r="J84" s="60">
        <v>22.8232</v>
      </c>
      <c r="K84" s="59">
        <v>47.83</v>
      </c>
      <c r="L84" s="58">
        <v>337.4</v>
      </c>
      <c r="M84" s="68"/>
      <c r="N84" s="62"/>
      <c r="O84" s="25">
        <v>0</v>
      </c>
      <c r="P84" s="25">
        <v>0</v>
      </c>
      <c r="Q84" s="63">
        <v>135.12299999999999</v>
      </c>
      <c r="R84" s="64">
        <v>1517.0340000000001</v>
      </c>
      <c r="S84" s="63">
        <v>1218.1220000000001</v>
      </c>
      <c r="T84" s="65">
        <v>2735.1559999999999</v>
      </c>
    </row>
    <row r="85" spans="1:20" s="5" customFormat="1" ht="11.25">
      <c r="A85" s="73">
        <v>81</v>
      </c>
      <c r="B85" s="74" t="s">
        <v>50</v>
      </c>
      <c r="C85" s="75">
        <v>11</v>
      </c>
      <c r="D85" s="76">
        <v>3431.8</v>
      </c>
      <c r="E85" s="77"/>
      <c r="F85" s="78">
        <v>1637.9480000000001</v>
      </c>
      <c r="G85" s="79">
        <v>0</v>
      </c>
      <c r="H85" s="89">
        <v>1351.9760000000001</v>
      </c>
      <c r="I85" s="59">
        <v>434.96</v>
      </c>
      <c r="J85" s="60">
        <v>116.5095</v>
      </c>
      <c r="K85" s="59">
        <v>180.85</v>
      </c>
      <c r="L85" s="58">
        <v>261.8</v>
      </c>
      <c r="M85" s="81">
        <v>261.8</v>
      </c>
      <c r="N85" s="90">
        <v>4096.38</v>
      </c>
      <c r="O85" s="25">
        <v>0</v>
      </c>
      <c r="P85" s="25">
        <v>0</v>
      </c>
      <c r="Q85" s="63">
        <v>420.1</v>
      </c>
      <c r="R85" s="83">
        <v>8762.3230000000003</v>
      </c>
      <c r="S85" s="63">
        <v>3787.232</v>
      </c>
      <c r="T85" s="65">
        <v>12549.555</v>
      </c>
    </row>
    <row r="86" spans="1:20" s="5" customFormat="1" ht="11.25">
      <c r="A86" s="73">
        <v>82</v>
      </c>
      <c r="B86" s="74" t="s">
        <v>51</v>
      </c>
      <c r="C86" s="75">
        <v>11</v>
      </c>
      <c r="D86" s="76">
        <v>274.60000000000002</v>
      </c>
      <c r="E86" s="77"/>
      <c r="F86" s="78">
        <v>130.97499999999999</v>
      </c>
      <c r="G86" s="79">
        <v>0</v>
      </c>
      <c r="H86" s="89">
        <v>108.3477</v>
      </c>
      <c r="I86" s="59">
        <v>31.061</v>
      </c>
      <c r="J86" s="60">
        <v>9.6085999999999991</v>
      </c>
      <c r="K86" s="59">
        <v>14.471</v>
      </c>
      <c r="L86" s="58">
        <v>1205.4000000000001</v>
      </c>
      <c r="M86" s="84"/>
      <c r="N86" s="91"/>
      <c r="O86" s="25">
        <v>0</v>
      </c>
      <c r="P86" s="25">
        <v>0</v>
      </c>
      <c r="Q86" s="63">
        <v>30</v>
      </c>
      <c r="R86" s="83">
        <v>1529.8620000000001</v>
      </c>
      <c r="S86" s="63">
        <v>270.45400000000001</v>
      </c>
      <c r="T86" s="65">
        <v>1800.316</v>
      </c>
    </row>
    <row r="87" spans="1:20" s="5" customFormat="1" ht="11.25">
      <c r="A87" s="21">
        <v>83</v>
      </c>
      <c r="B87" s="56" t="s">
        <v>52</v>
      </c>
      <c r="C87" s="23">
        <v>3</v>
      </c>
      <c r="D87" s="26">
        <v>1655.23</v>
      </c>
      <c r="E87" s="66"/>
      <c r="F87" s="25">
        <v>1374.883</v>
      </c>
      <c r="G87" s="58">
        <v>0</v>
      </c>
      <c r="H87" s="67"/>
      <c r="I87" s="59">
        <v>193.71100000000001</v>
      </c>
      <c r="J87" s="60">
        <v>48.044600000000003</v>
      </c>
      <c r="K87" s="59">
        <v>87.227999999999994</v>
      </c>
      <c r="L87" s="58">
        <v>481.6</v>
      </c>
      <c r="M87" s="68"/>
      <c r="N87" s="62"/>
      <c r="O87" s="25">
        <v>0</v>
      </c>
      <c r="P87" s="25">
        <v>0</v>
      </c>
      <c r="Q87" s="63">
        <v>187.095</v>
      </c>
      <c r="R87" s="64">
        <v>2372.5610000000001</v>
      </c>
      <c r="S87" s="63">
        <v>1686.6690000000001</v>
      </c>
      <c r="T87" s="65">
        <v>4059.2310000000002</v>
      </c>
    </row>
    <row r="88" spans="1:20" s="5" customFormat="1" ht="11.25">
      <c r="A88" s="21">
        <v>84</v>
      </c>
      <c r="B88" s="56" t="s">
        <v>52</v>
      </c>
      <c r="C88" s="23">
        <v>4</v>
      </c>
      <c r="D88" s="26">
        <v>510.8</v>
      </c>
      <c r="E88" s="66">
        <v>51.8</v>
      </c>
      <c r="F88" s="25">
        <v>346.68299999999999</v>
      </c>
      <c r="G88" s="58">
        <v>0</v>
      </c>
      <c r="H88" s="67"/>
      <c r="I88" s="59">
        <v>57.779000000000003</v>
      </c>
      <c r="J88" s="60">
        <v>14.4124</v>
      </c>
      <c r="K88" s="59">
        <v>26.919</v>
      </c>
      <c r="L88" s="58">
        <v>9.8000000000000007</v>
      </c>
      <c r="M88" s="68"/>
      <c r="N88" s="62"/>
      <c r="O88" s="25">
        <v>0</v>
      </c>
      <c r="P88" s="25">
        <v>0</v>
      </c>
      <c r="Q88" s="63">
        <v>55.808</v>
      </c>
      <c r="R88" s="64">
        <v>511.40100000000001</v>
      </c>
      <c r="S88" s="63">
        <v>503.08699999999999</v>
      </c>
      <c r="T88" s="65">
        <v>1014.4880000000001</v>
      </c>
    </row>
    <row r="89" spans="1:20" s="5" customFormat="1" ht="11.25">
      <c r="A89" s="21">
        <v>85</v>
      </c>
      <c r="B89" s="56" t="s">
        <v>52</v>
      </c>
      <c r="C89" s="23">
        <v>5</v>
      </c>
      <c r="D89" s="26">
        <v>599.20000000000005</v>
      </c>
      <c r="E89" s="66"/>
      <c r="F89" s="25">
        <v>413.64800000000002</v>
      </c>
      <c r="G89" s="58">
        <v>0</v>
      </c>
      <c r="H89" s="67"/>
      <c r="I89" s="59">
        <v>67.777000000000001</v>
      </c>
      <c r="J89" s="60">
        <v>14.4124</v>
      </c>
      <c r="K89" s="59">
        <v>31.574999999999999</v>
      </c>
      <c r="L89" s="58">
        <v>305.2</v>
      </c>
      <c r="M89" s="68"/>
      <c r="N89" s="62"/>
      <c r="O89" s="25">
        <v>0</v>
      </c>
      <c r="P89" s="25">
        <v>0</v>
      </c>
      <c r="Q89" s="63">
        <v>65.462999999999994</v>
      </c>
      <c r="R89" s="64">
        <v>898.07500000000005</v>
      </c>
      <c r="S89" s="63">
        <v>590.15099999999995</v>
      </c>
      <c r="T89" s="65">
        <v>1488.2260000000001</v>
      </c>
    </row>
    <row r="90" spans="1:20" s="5" customFormat="1" ht="11.25">
      <c r="A90" s="21">
        <v>86</v>
      </c>
      <c r="B90" s="56" t="s">
        <v>52</v>
      </c>
      <c r="C90" s="23">
        <v>7</v>
      </c>
      <c r="D90" s="26">
        <v>602.4</v>
      </c>
      <c r="E90" s="66">
        <v>156.1</v>
      </c>
      <c r="F90" s="25">
        <v>371.47199999999998</v>
      </c>
      <c r="G90" s="58">
        <v>0</v>
      </c>
      <c r="H90" s="67"/>
      <c r="I90" s="59">
        <v>68.138999999999996</v>
      </c>
      <c r="J90" s="60">
        <v>14.4124</v>
      </c>
      <c r="K90" s="59">
        <v>31.745000000000001</v>
      </c>
      <c r="L90" s="58">
        <v>219.8</v>
      </c>
      <c r="M90" s="68"/>
      <c r="N90" s="62"/>
      <c r="O90" s="25">
        <v>0</v>
      </c>
      <c r="P90" s="25">
        <v>0</v>
      </c>
      <c r="Q90" s="63">
        <v>65.811000000000007</v>
      </c>
      <c r="R90" s="64">
        <v>771.37900000000002</v>
      </c>
      <c r="S90" s="63">
        <v>593.303</v>
      </c>
      <c r="T90" s="65">
        <v>1364.682</v>
      </c>
    </row>
    <row r="91" spans="1:20" s="5" customFormat="1" ht="11.25">
      <c r="A91" s="21">
        <v>87</v>
      </c>
      <c r="B91" s="56" t="s">
        <v>52</v>
      </c>
      <c r="C91" s="23">
        <v>9</v>
      </c>
      <c r="D91" s="26">
        <v>1831.5</v>
      </c>
      <c r="E91" s="66"/>
      <c r="F91" s="25">
        <v>1213.567</v>
      </c>
      <c r="G91" s="58">
        <v>0</v>
      </c>
      <c r="H91" s="67"/>
      <c r="I91" s="59">
        <v>207.16800000000001</v>
      </c>
      <c r="J91" s="60">
        <v>48.044600000000003</v>
      </c>
      <c r="K91" s="59">
        <v>96.518000000000001</v>
      </c>
      <c r="L91" s="58">
        <v>0</v>
      </c>
      <c r="M91" s="68"/>
      <c r="N91" s="62"/>
      <c r="O91" s="25">
        <v>0</v>
      </c>
      <c r="P91" s="25">
        <v>0</v>
      </c>
      <c r="Q91" s="63">
        <v>200.08799999999999</v>
      </c>
      <c r="R91" s="64">
        <v>1765.386</v>
      </c>
      <c r="S91" s="63">
        <v>1803.8420000000001</v>
      </c>
      <c r="T91" s="65">
        <v>3569.2269999999999</v>
      </c>
    </row>
    <row r="92" spans="1:20" s="5" customFormat="1" ht="11.25">
      <c r="A92" s="21">
        <v>88</v>
      </c>
      <c r="B92" s="56" t="s">
        <v>53</v>
      </c>
      <c r="C92" s="23">
        <v>1</v>
      </c>
      <c r="D92" s="26">
        <v>1275.5999999999999</v>
      </c>
      <c r="E92" s="66"/>
      <c r="F92" s="25">
        <v>1058.913</v>
      </c>
      <c r="G92" s="58">
        <v>0</v>
      </c>
      <c r="H92" s="67"/>
      <c r="I92" s="59">
        <v>179.91200000000001</v>
      </c>
      <c r="J92" s="60">
        <v>27.626999999999999</v>
      </c>
      <c r="K92" s="59">
        <v>67.222999999999999</v>
      </c>
      <c r="L92" s="58">
        <v>0</v>
      </c>
      <c r="M92" s="68"/>
      <c r="N92" s="62"/>
      <c r="O92" s="25">
        <v>0</v>
      </c>
      <c r="P92" s="25">
        <v>0</v>
      </c>
      <c r="Q92" s="63">
        <v>173.762</v>
      </c>
      <c r="R92" s="64">
        <v>1507.4359999999999</v>
      </c>
      <c r="S92" s="63">
        <v>1566.482</v>
      </c>
      <c r="T92" s="65">
        <v>3073.9180000000001</v>
      </c>
    </row>
    <row r="93" spans="1:20" s="5" customFormat="1" ht="11.25">
      <c r="A93" s="21">
        <v>89</v>
      </c>
      <c r="B93" s="56" t="s">
        <v>53</v>
      </c>
      <c r="C93" s="23">
        <v>3</v>
      </c>
      <c r="D93" s="26">
        <v>672.2</v>
      </c>
      <c r="E93" s="66"/>
      <c r="F93" s="25">
        <v>555.72799999999995</v>
      </c>
      <c r="G93" s="58">
        <v>0</v>
      </c>
      <c r="H93" s="67"/>
      <c r="I93" s="59">
        <v>118.611</v>
      </c>
      <c r="J93" s="60">
        <v>15.613799999999999</v>
      </c>
      <c r="K93" s="59">
        <v>35.423000000000002</v>
      </c>
      <c r="L93" s="58">
        <v>57.4</v>
      </c>
      <c r="M93" s="68"/>
      <c r="N93" s="62"/>
      <c r="O93" s="25">
        <v>0</v>
      </c>
      <c r="P93" s="25">
        <v>0</v>
      </c>
      <c r="Q93" s="63">
        <v>114.562</v>
      </c>
      <c r="R93" s="64">
        <v>897.33699999999999</v>
      </c>
      <c r="S93" s="63">
        <v>1032.7650000000001</v>
      </c>
      <c r="T93" s="65">
        <v>1930.1020000000001</v>
      </c>
    </row>
    <row r="94" spans="1:20" s="5" customFormat="1" ht="11.25">
      <c r="A94" s="21">
        <v>90</v>
      </c>
      <c r="B94" s="56" t="s">
        <v>53</v>
      </c>
      <c r="C94" s="23">
        <v>5</v>
      </c>
      <c r="D94" s="26">
        <v>1145.3900000000001</v>
      </c>
      <c r="E94" s="66"/>
      <c r="F94" s="25">
        <v>266.392</v>
      </c>
      <c r="G94" s="58">
        <v>0</v>
      </c>
      <c r="H94" s="67"/>
      <c r="I94" s="59">
        <v>192.10499999999999</v>
      </c>
      <c r="J94" s="60">
        <v>26.4255</v>
      </c>
      <c r="K94" s="59">
        <v>60.357999999999997</v>
      </c>
      <c r="L94" s="58">
        <v>931</v>
      </c>
      <c r="M94" s="68"/>
      <c r="N94" s="62"/>
      <c r="O94" s="25">
        <v>0</v>
      </c>
      <c r="P94" s="25">
        <v>0</v>
      </c>
      <c r="Q94" s="63">
        <v>185.541</v>
      </c>
      <c r="R94" s="64">
        <v>1661.8209999999999</v>
      </c>
      <c r="S94" s="63">
        <v>1672.644</v>
      </c>
      <c r="T94" s="65">
        <v>3334.4659999999999</v>
      </c>
    </row>
    <row r="95" spans="1:20" s="5" customFormat="1" ht="11.25">
      <c r="A95" s="21">
        <v>91</v>
      </c>
      <c r="B95" s="56" t="s">
        <v>54</v>
      </c>
      <c r="C95" s="23">
        <v>2</v>
      </c>
      <c r="D95" s="26">
        <v>3359.7</v>
      </c>
      <c r="E95" s="66"/>
      <c r="F95" s="25">
        <v>2360.54</v>
      </c>
      <c r="G95" s="58">
        <v>0</v>
      </c>
      <c r="H95" s="67"/>
      <c r="I95" s="59">
        <v>391.72800000000001</v>
      </c>
      <c r="J95" s="60">
        <v>92.488500000000002</v>
      </c>
      <c r="K95" s="59">
        <v>177.05099999999999</v>
      </c>
      <c r="L95" s="58">
        <v>130.19999999999999</v>
      </c>
      <c r="M95" s="68"/>
      <c r="N95" s="62"/>
      <c r="O95" s="25">
        <v>0</v>
      </c>
      <c r="P95" s="25">
        <v>0</v>
      </c>
      <c r="Q95" s="63">
        <v>378.34300000000002</v>
      </c>
      <c r="R95" s="64">
        <v>3530.3510000000001</v>
      </c>
      <c r="S95" s="63">
        <v>3410.8029999999999</v>
      </c>
      <c r="T95" s="65">
        <v>6941.1530000000002</v>
      </c>
    </row>
    <row r="96" spans="1:20" s="5" customFormat="1" ht="11.25">
      <c r="A96" s="21">
        <v>92</v>
      </c>
      <c r="B96" s="86" t="s">
        <v>54</v>
      </c>
      <c r="C96" s="30">
        <v>3</v>
      </c>
      <c r="D96" s="26">
        <v>106.24</v>
      </c>
      <c r="E96" s="66"/>
      <c r="F96" s="25">
        <v>0</v>
      </c>
      <c r="G96" s="58">
        <v>0</v>
      </c>
      <c r="H96" s="67"/>
      <c r="I96" s="59">
        <v>0</v>
      </c>
      <c r="J96" s="60">
        <v>0</v>
      </c>
      <c r="K96" s="59">
        <v>5.6</v>
      </c>
      <c r="L96" s="58">
        <v>145.6</v>
      </c>
      <c r="M96" s="68"/>
      <c r="N96" s="62"/>
      <c r="O96" s="25">
        <v>0</v>
      </c>
      <c r="P96" s="25">
        <v>0</v>
      </c>
      <c r="Q96" s="63">
        <v>11.608000000000001</v>
      </c>
      <c r="R96" s="64">
        <v>162.809</v>
      </c>
      <c r="S96" s="63">
        <v>104.63500000000001</v>
      </c>
      <c r="T96" s="65">
        <v>267.44400000000002</v>
      </c>
    </row>
    <row r="97" spans="1:20" s="5" customFormat="1" ht="11.25">
      <c r="A97" s="21">
        <v>93</v>
      </c>
      <c r="B97" s="56" t="s">
        <v>54</v>
      </c>
      <c r="C97" s="23">
        <v>51</v>
      </c>
      <c r="D97" s="26">
        <v>2156.77</v>
      </c>
      <c r="E97" s="66"/>
      <c r="F97" s="25">
        <v>1474.7829999999999</v>
      </c>
      <c r="G97" s="58">
        <v>0</v>
      </c>
      <c r="H97" s="67"/>
      <c r="I97" s="59">
        <v>243.96199999999999</v>
      </c>
      <c r="J97" s="60">
        <v>48.044600000000003</v>
      </c>
      <c r="K97" s="59">
        <v>113.65600000000001</v>
      </c>
      <c r="L97" s="58">
        <v>99.4</v>
      </c>
      <c r="M97" s="68"/>
      <c r="N97" s="62"/>
      <c r="O97" s="25">
        <v>0</v>
      </c>
      <c r="P97" s="25">
        <v>0</v>
      </c>
      <c r="Q97" s="63">
        <v>235.626</v>
      </c>
      <c r="R97" s="64">
        <v>2215.471</v>
      </c>
      <c r="S97" s="63">
        <v>2124.1999999999998</v>
      </c>
      <c r="T97" s="65">
        <v>4339.6710000000003</v>
      </c>
    </row>
    <row r="98" spans="1:20" s="5" customFormat="1" ht="11.25">
      <c r="A98" s="21">
        <v>94</v>
      </c>
      <c r="B98" s="56" t="s">
        <v>54</v>
      </c>
      <c r="C98" s="23">
        <v>53</v>
      </c>
      <c r="D98" s="26">
        <v>2211.1</v>
      </c>
      <c r="E98" s="66"/>
      <c r="F98" s="25">
        <v>932.37599999999998</v>
      </c>
      <c r="G98" s="58">
        <v>0</v>
      </c>
      <c r="H98" s="67"/>
      <c r="I98" s="59">
        <v>250.09899999999999</v>
      </c>
      <c r="J98" s="60">
        <v>72.068200000000004</v>
      </c>
      <c r="K98" s="59">
        <v>116.52200000000001</v>
      </c>
      <c r="L98" s="58">
        <v>114.8</v>
      </c>
      <c r="M98" s="68"/>
      <c r="N98" s="62"/>
      <c r="O98" s="25">
        <v>0</v>
      </c>
      <c r="P98" s="25">
        <v>0</v>
      </c>
      <c r="Q98" s="63">
        <v>241.56299999999999</v>
      </c>
      <c r="R98" s="64">
        <v>1727.43</v>
      </c>
      <c r="S98" s="63">
        <v>2177.71</v>
      </c>
      <c r="T98" s="65">
        <v>3905.1390000000001</v>
      </c>
    </row>
    <row r="99" spans="1:20" s="5" customFormat="1" ht="11.25">
      <c r="A99" s="21">
        <v>95</v>
      </c>
      <c r="B99" s="56" t="s">
        <v>54</v>
      </c>
      <c r="C99" s="23">
        <v>67</v>
      </c>
      <c r="D99" s="26">
        <v>1817.1</v>
      </c>
      <c r="E99" s="66"/>
      <c r="F99" s="25">
        <v>910.17499999999995</v>
      </c>
      <c r="G99" s="58">
        <v>0</v>
      </c>
      <c r="H99" s="67"/>
      <c r="I99" s="59">
        <v>205.542</v>
      </c>
      <c r="J99" s="60">
        <v>72.068200000000004</v>
      </c>
      <c r="K99" s="59">
        <v>95.757000000000005</v>
      </c>
      <c r="L99" s="58">
        <v>63</v>
      </c>
      <c r="M99" s="68"/>
      <c r="N99" s="62"/>
      <c r="O99" s="25">
        <v>0</v>
      </c>
      <c r="P99" s="25">
        <v>0</v>
      </c>
      <c r="Q99" s="63">
        <v>198.51900000000001</v>
      </c>
      <c r="R99" s="64">
        <v>1545.0609999999999</v>
      </c>
      <c r="S99" s="63">
        <v>1789.6590000000001</v>
      </c>
      <c r="T99" s="65">
        <v>3334.721</v>
      </c>
    </row>
    <row r="100" spans="1:20" s="5" customFormat="1" ht="11.25">
      <c r="A100" s="21">
        <v>96</v>
      </c>
      <c r="B100" s="86" t="s">
        <v>55</v>
      </c>
      <c r="C100" s="30">
        <v>3</v>
      </c>
      <c r="D100" s="26">
        <v>569.79999999999995</v>
      </c>
      <c r="E100" s="72"/>
      <c r="F100" s="25">
        <v>0</v>
      </c>
      <c r="G100" s="58">
        <v>0</v>
      </c>
      <c r="H100" s="67"/>
      <c r="I100" s="59">
        <v>0</v>
      </c>
      <c r="J100" s="60">
        <v>0</v>
      </c>
      <c r="K100" s="59">
        <v>30.027000000000001</v>
      </c>
      <c r="L100" s="58">
        <v>302.39999999999998</v>
      </c>
      <c r="M100" s="70"/>
      <c r="N100" s="62"/>
      <c r="O100" s="25">
        <v>0</v>
      </c>
      <c r="P100" s="25">
        <v>0</v>
      </c>
      <c r="Q100" s="63">
        <v>62.249000000000002</v>
      </c>
      <c r="R100" s="64">
        <v>394.67599999999999</v>
      </c>
      <c r="S100" s="63">
        <v>561.19500000000005</v>
      </c>
      <c r="T100" s="65">
        <v>955.87199999999996</v>
      </c>
    </row>
    <row r="101" spans="1:20" s="5" customFormat="1" ht="11.25">
      <c r="A101" s="21">
        <v>97</v>
      </c>
      <c r="B101" s="86" t="s">
        <v>55</v>
      </c>
      <c r="C101" s="30">
        <v>7</v>
      </c>
      <c r="D101" s="26">
        <v>528.29999999999995</v>
      </c>
      <c r="E101" s="72"/>
      <c r="F101" s="25">
        <v>0</v>
      </c>
      <c r="G101" s="58">
        <v>0</v>
      </c>
      <c r="H101" s="67"/>
      <c r="I101" s="59">
        <v>0</v>
      </c>
      <c r="J101" s="60">
        <v>16.8142</v>
      </c>
      <c r="K101" s="59">
        <v>27.838999999999999</v>
      </c>
      <c r="L101" s="58">
        <v>105</v>
      </c>
      <c r="M101" s="68"/>
      <c r="N101" s="62"/>
      <c r="O101" s="25">
        <v>0</v>
      </c>
      <c r="P101" s="25">
        <v>0</v>
      </c>
      <c r="Q101" s="63">
        <v>57.716999999999999</v>
      </c>
      <c r="R101" s="64">
        <v>207.37</v>
      </c>
      <c r="S101" s="63">
        <v>520.322</v>
      </c>
      <c r="T101" s="65">
        <v>727.69200000000001</v>
      </c>
    </row>
    <row r="102" spans="1:20" s="5" customFormat="1" ht="11.25">
      <c r="A102" s="21">
        <v>98</v>
      </c>
      <c r="B102" s="86" t="s">
        <v>56</v>
      </c>
      <c r="C102" s="30">
        <v>15</v>
      </c>
      <c r="D102" s="26">
        <v>356.6</v>
      </c>
      <c r="E102" s="72"/>
      <c r="F102" s="25">
        <v>289.70299999999997</v>
      </c>
      <c r="G102" s="58">
        <v>0</v>
      </c>
      <c r="H102" s="67"/>
      <c r="I102" s="59">
        <v>40.334000000000003</v>
      </c>
      <c r="J102" s="60">
        <v>9.6085999999999991</v>
      </c>
      <c r="K102" s="59">
        <v>18.794</v>
      </c>
      <c r="L102" s="58">
        <v>32.200000000000003</v>
      </c>
      <c r="M102" s="68"/>
      <c r="N102" s="62"/>
      <c r="O102" s="25">
        <v>0</v>
      </c>
      <c r="P102" s="25">
        <v>0</v>
      </c>
      <c r="Q102" s="63">
        <v>38.957999999999998</v>
      </c>
      <c r="R102" s="64">
        <v>429.59800000000001</v>
      </c>
      <c r="S102" s="63">
        <v>351.21499999999997</v>
      </c>
      <c r="T102" s="65">
        <v>780.81200000000001</v>
      </c>
    </row>
    <row r="103" spans="1:20" s="5" customFormat="1" ht="11.25">
      <c r="A103" s="21">
        <v>99</v>
      </c>
      <c r="B103" s="56" t="s">
        <v>56</v>
      </c>
      <c r="C103" s="23">
        <v>6</v>
      </c>
      <c r="D103" s="26">
        <v>339.9</v>
      </c>
      <c r="E103" s="66"/>
      <c r="F103" s="25">
        <v>272.31200000000001</v>
      </c>
      <c r="G103" s="58">
        <v>0</v>
      </c>
      <c r="H103" s="67"/>
      <c r="I103" s="59">
        <v>54.893000000000001</v>
      </c>
      <c r="J103" s="60">
        <v>9.6085999999999991</v>
      </c>
      <c r="K103" s="59">
        <v>17.911000000000001</v>
      </c>
      <c r="L103" s="58">
        <v>14</v>
      </c>
      <c r="M103" s="68"/>
      <c r="N103" s="62"/>
      <c r="O103" s="25">
        <v>0</v>
      </c>
      <c r="P103" s="25">
        <v>0</v>
      </c>
      <c r="Q103" s="63">
        <v>53.015999999999998</v>
      </c>
      <c r="R103" s="64">
        <v>421.74099999999999</v>
      </c>
      <c r="S103" s="63">
        <v>477.971</v>
      </c>
      <c r="T103" s="65">
        <v>899.71199999999999</v>
      </c>
    </row>
    <row r="104" spans="1:20" s="5" customFormat="1" ht="11.25">
      <c r="A104" s="21">
        <v>100</v>
      </c>
      <c r="B104" s="56" t="s">
        <v>57</v>
      </c>
      <c r="C104" s="23">
        <v>100</v>
      </c>
      <c r="D104" s="26">
        <v>1768.2</v>
      </c>
      <c r="E104" s="66"/>
      <c r="F104" s="25">
        <v>1024.1959999999999</v>
      </c>
      <c r="G104" s="58">
        <v>0</v>
      </c>
      <c r="H104" s="67"/>
      <c r="I104" s="59">
        <v>200.01300000000001</v>
      </c>
      <c r="J104" s="60">
        <v>48.044600000000003</v>
      </c>
      <c r="K104" s="59">
        <v>93.180999999999997</v>
      </c>
      <c r="L104" s="58">
        <v>100.8</v>
      </c>
      <c r="M104" s="68"/>
      <c r="N104" s="62"/>
      <c r="O104" s="25">
        <v>0</v>
      </c>
      <c r="P104" s="25">
        <v>93.332999999999998</v>
      </c>
      <c r="Q104" s="63">
        <v>193.173</v>
      </c>
      <c r="R104" s="64">
        <v>1752.741</v>
      </c>
      <c r="S104" s="63">
        <v>1741.498</v>
      </c>
      <c r="T104" s="65">
        <v>3494.239</v>
      </c>
    </row>
    <row r="105" spans="1:20" s="5" customFormat="1" ht="11.25">
      <c r="A105" s="21">
        <v>101</v>
      </c>
      <c r="B105" s="56" t="s">
        <v>57</v>
      </c>
      <c r="C105" s="23">
        <v>136</v>
      </c>
      <c r="D105" s="26">
        <v>561.70000000000005</v>
      </c>
      <c r="E105" s="66"/>
      <c r="F105" s="25">
        <v>330.03</v>
      </c>
      <c r="G105" s="58">
        <v>0</v>
      </c>
      <c r="H105" s="67"/>
      <c r="I105" s="59">
        <v>63.537999999999997</v>
      </c>
      <c r="J105" s="60">
        <v>14.4124</v>
      </c>
      <c r="K105" s="59">
        <v>29.599</v>
      </c>
      <c r="L105" s="58">
        <v>98</v>
      </c>
      <c r="M105" s="68"/>
      <c r="N105" s="62"/>
      <c r="O105" s="25">
        <v>0</v>
      </c>
      <c r="P105" s="25">
        <v>0</v>
      </c>
      <c r="Q105" s="63">
        <v>61.369</v>
      </c>
      <c r="R105" s="64">
        <v>596.94799999999998</v>
      </c>
      <c r="S105" s="63">
        <v>553.21799999999996</v>
      </c>
      <c r="T105" s="65">
        <v>1150.165</v>
      </c>
    </row>
    <row r="106" spans="1:20" s="5" customFormat="1" ht="12.75" customHeight="1">
      <c r="A106" s="21">
        <v>102</v>
      </c>
      <c r="B106" s="56" t="s">
        <v>57</v>
      </c>
      <c r="C106" s="23">
        <v>14</v>
      </c>
      <c r="D106" s="26">
        <v>487.3</v>
      </c>
      <c r="E106" s="66"/>
      <c r="F106" s="25">
        <v>263.43200000000002</v>
      </c>
      <c r="G106" s="58">
        <v>0</v>
      </c>
      <c r="H106" s="67"/>
      <c r="I106" s="59">
        <v>0</v>
      </c>
      <c r="J106" s="60">
        <v>14.4124</v>
      </c>
      <c r="K106" s="59">
        <v>25.678999999999998</v>
      </c>
      <c r="L106" s="58">
        <v>29.4</v>
      </c>
      <c r="M106" s="68"/>
      <c r="N106" s="62"/>
      <c r="O106" s="25">
        <v>0</v>
      </c>
      <c r="P106" s="25">
        <v>0</v>
      </c>
      <c r="Q106" s="63">
        <v>53.238999999999997</v>
      </c>
      <c r="R106" s="64">
        <v>386.16199999999998</v>
      </c>
      <c r="S106" s="63">
        <v>479.94099999999997</v>
      </c>
      <c r="T106" s="65">
        <v>866.10299999999995</v>
      </c>
    </row>
    <row r="107" spans="1:20" s="5" customFormat="1" ht="11.25">
      <c r="A107" s="21">
        <v>103</v>
      </c>
      <c r="B107" s="56" t="s">
        <v>57</v>
      </c>
      <c r="C107" s="23">
        <v>66</v>
      </c>
      <c r="D107" s="26">
        <v>3147.99</v>
      </c>
      <c r="E107" s="66"/>
      <c r="F107" s="25">
        <v>1359.41</v>
      </c>
      <c r="G107" s="58">
        <v>0</v>
      </c>
      <c r="H107" s="67"/>
      <c r="I107" s="59">
        <v>356.08600000000001</v>
      </c>
      <c r="J107" s="60">
        <v>84.078699999999998</v>
      </c>
      <c r="K107" s="59">
        <v>165.892</v>
      </c>
      <c r="L107" s="58">
        <v>322</v>
      </c>
      <c r="M107" s="68"/>
      <c r="N107" s="62"/>
      <c r="O107" s="25">
        <v>0</v>
      </c>
      <c r="P107" s="25">
        <v>0</v>
      </c>
      <c r="Q107" s="63">
        <v>343.91800000000001</v>
      </c>
      <c r="R107" s="64">
        <v>2631.3850000000002</v>
      </c>
      <c r="S107" s="63">
        <v>3100.451</v>
      </c>
      <c r="T107" s="65">
        <v>5731.8370000000004</v>
      </c>
    </row>
    <row r="108" spans="1:20" s="5" customFormat="1" ht="11.25">
      <c r="A108" s="21">
        <v>104</v>
      </c>
      <c r="B108" s="56" t="s">
        <v>57</v>
      </c>
      <c r="C108" s="23">
        <v>68</v>
      </c>
      <c r="D108" s="26">
        <v>2585.2800000000002</v>
      </c>
      <c r="E108" s="66"/>
      <c r="F108" s="25">
        <v>919.12</v>
      </c>
      <c r="G108" s="58">
        <v>0</v>
      </c>
      <c r="H108" s="67"/>
      <c r="I108" s="59">
        <v>298.291</v>
      </c>
      <c r="J108" s="60">
        <v>79.273899999999998</v>
      </c>
      <c r="K108" s="59">
        <v>136.24</v>
      </c>
      <c r="L108" s="58">
        <v>9.8000000000000007</v>
      </c>
      <c r="M108" s="68"/>
      <c r="N108" s="62"/>
      <c r="O108" s="25">
        <v>0</v>
      </c>
      <c r="P108" s="25">
        <v>0</v>
      </c>
      <c r="Q108" s="63">
        <v>288.101</v>
      </c>
      <c r="R108" s="64">
        <v>1730.826</v>
      </c>
      <c r="S108" s="63">
        <v>2597.2570000000001</v>
      </c>
      <c r="T108" s="65">
        <v>4328.0829999999996</v>
      </c>
    </row>
    <row r="109" spans="1:20" s="5" customFormat="1" ht="11.25">
      <c r="A109" s="21">
        <v>105</v>
      </c>
      <c r="B109" s="56" t="s">
        <v>57</v>
      </c>
      <c r="C109" s="23">
        <v>70</v>
      </c>
      <c r="D109" s="26">
        <v>1435.24</v>
      </c>
      <c r="E109" s="66"/>
      <c r="F109" s="25">
        <v>543.21</v>
      </c>
      <c r="G109" s="58">
        <v>0</v>
      </c>
      <c r="H109" s="67"/>
      <c r="I109" s="59">
        <v>162.35</v>
      </c>
      <c r="J109" s="60">
        <v>38.436</v>
      </c>
      <c r="K109" s="59">
        <v>75.635999999999996</v>
      </c>
      <c r="L109" s="58">
        <v>268.8</v>
      </c>
      <c r="M109" s="68"/>
      <c r="N109" s="62"/>
      <c r="O109" s="25">
        <v>0</v>
      </c>
      <c r="P109" s="25">
        <v>60</v>
      </c>
      <c r="Q109" s="63">
        <v>156.79900000000001</v>
      </c>
      <c r="R109" s="64">
        <v>1305.231</v>
      </c>
      <c r="S109" s="63">
        <v>1413.566</v>
      </c>
      <c r="T109" s="65">
        <v>2718.797</v>
      </c>
    </row>
    <row r="110" spans="1:20" s="5" customFormat="1" ht="11.25">
      <c r="A110" s="21">
        <v>106</v>
      </c>
      <c r="B110" s="56" t="s">
        <v>57</v>
      </c>
      <c r="C110" s="23">
        <v>72</v>
      </c>
      <c r="D110" s="26">
        <v>1269.5999999999999</v>
      </c>
      <c r="E110" s="66"/>
      <c r="F110" s="25">
        <v>619.39700000000005</v>
      </c>
      <c r="G110" s="58">
        <v>0</v>
      </c>
      <c r="H110" s="67"/>
      <c r="I110" s="59">
        <v>161.26900000000001</v>
      </c>
      <c r="J110" s="60">
        <v>33.632199999999997</v>
      </c>
      <c r="K110" s="59">
        <v>66.906999999999996</v>
      </c>
      <c r="L110" s="58">
        <v>245</v>
      </c>
      <c r="M110" s="68"/>
      <c r="N110" s="62"/>
      <c r="O110" s="25">
        <v>0</v>
      </c>
      <c r="P110" s="25">
        <v>0</v>
      </c>
      <c r="Q110" s="63">
        <v>155.756</v>
      </c>
      <c r="R110" s="64">
        <v>1281.961</v>
      </c>
      <c r="S110" s="63">
        <v>1404.17</v>
      </c>
      <c r="T110" s="65">
        <v>2686.1309999999999</v>
      </c>
    </row>
    <row r="111" spans="1:20" s="5" customFormat="1" ht="11.25">
      <c r="A111" s="21">
        <v>107</v>
      </c>
      <c r="B111" s="56" t="s">
        <v>57</v>
      </c>
      <c r="C111" s="23" t="s">
        <v>93</v>
      </c>
      <c r="D111" s="26">
        <v>1162.2</v>
      </c>
      <c r="E111" s="66"/>
      <c r="F111" s="25">
        <v>577.98900000000003</v>
      </c>
      <c r="G111" s="58">
        <v>0</v>
      </c>
      <c r="H111" s="67"/>
      <c r="I111" s="59">
        <v>131.46299999999999</v>
      </c>
      <c r="J111" s="60">
        <v>28.827400000000001</v>
      </c>
      <c r="K111" s="59">
        <v>61.244</v>
      </c>
      <c r="L111" s="58">
        <v>205.8</v>
      </c>
      <c r="M111" s="68"/>
      <c r="N111" s="62"/>
      <c r="O111" s="25">
        <v>0</v>
      </c>
      <c r="P111" s="25">
        <v>0</v>
      </c>
      <c r="Q111" s="63">
        <v>126.971</v>
      </c>
      <c r="R111" s="64">
        <v>1132.2950000000001</v>
      </c>
      <c r="S111" s="63">
        <v>1144.6500000000001</v>
      </c>
      <c r="T111" s="65">
        <v>2276.9450000000002</v>
      </c>
    </row>
    <row r="112" spans="1:20" s="5" customFormat="1" ht="11.25">
      <c r="A112" s="21">
        <v>108</v>
      </c>
      <c r="B112" s="56" t="s">
        <v>57</v>
      </c>
      <c r="C112" s="23">
        <v>76</v>
      </c>
      <c r="D112" s="26">
        <v>1017.5</v>
      </c>
      <c r="E112" s="66"/>
      <c r="F112" s="25">
        <v>966.47699999999998</v>
      </c>
      <c r="G112" s="58">
        <v>0</v>
      </c>
      <c r="H112" s="67"/>
      <c r="I112" s="59">
        <v>115.09399999999999</v>
      </c>
      <c r="J112" s="60">
        <v>36.034100000000002</v>
      </c>
      <c r="K112" s="59">
        <v>53.622</v>
      </c>
      <c r="L112" s="58">
        <v>25.2</v>
      </c>
      <c r="M112" s="68"/>
      <c r="N112" s="62"/>
      <c r="O112" s="25">
        <v>0</v>
      </c>
      <c r="P112" s="25">
        <v>0</v>
      </c>
      <c r="Q112" s="63">
        <v>111.16500000000001</v>
      </c>
      <c r="R112" s="64">
        <v>1307.5920000000001</v>
      </c>
      <c r="S112" s="63">
        <v>1002.134</v>
      </c>
      <c r="T112" s="65">
        <v>2309.7260000000001</v>
      </c>
    </row>
    <row r="113" spans="1:20" s="5" customFormat="1" ht="11.25">
      <c r="A113" s="21">
        <v>109</v>
      </c>
      <c r="B113" s="56" t="s">
        <v>57</v>
      </c>
      <c r="C113" s="23">
        <v>78</v>
      </c>
      <c r="D113" s="26">
        <v>1442.58</v>
      </c>
      <c r="E113" s="93"/>
      <c r="F113" s="25">
        <v>768.16499999999996</v>
      </c>
      <c r="G113" s="58">
        <v>0</v>
      </c>
      <c r="H113" s="67"/>
      <c r="I113" s="59">
        <v>163.179</v>
      </c>
      <c r="J113" s="60">
        <v>38.436</v>
      </c>
      <c r="K113" s="59">
        <v>76.022999999999996</v>
      </c>
      <c r="L113" s="58">
        <v>98</v>
      </c>
      <c r="M113" s="68"/>
      <c r="N113" s="62"/>
      <c r="O113" s="25">
        <v>0</v>
      </c>
      <c r="P113" s="25">
        <v>0</v>
      </c>
      <c r="Q113" s="63">
        <v>157.59899999999999</v>
      </c>
      <c r="R113" s="64">
        <v>1301.402</v>
      </c>
      <c r="S113" s="63">
        <v>1420.7950000000001</v>
      </c>
      <c r="T113" s="65">
        <v>2722.1970000000001</v>
      </c>
    </row>
    <row r="114" spans="1:20" s="5" customFormat="1" ht="11.25">
      <c r="A114" s="21">
        <v>110</v>
      </c>
      <c r="B114" s="56" t="s">
        <v>57</v>
      </c>
      <c r="C114" s="23">
        <v>80</v>
      </c>
      <c r="D114" s="26">
        <v>1423.8</v>
      </c>
      <c r="E114" s="93"/>
      <c r="F114" s="25">
        <v>740.78399999999999</v>
      </c>
      <c r="G114" s="58">
        <v>0</v>
      </c>
      <c r="H114" s="67"/>
      <c r="I114" s="59">
        <v>161.05500000000001</v>
      </c>
      <c r="J114" s="60">
        <v>37.235599999999998</v>
      </c>
      <c r="K114" s="59">
        <v>75.033000000000001</v>
      </c>
      <c r="L114" s="58">
        <v>193.2</v>
      </c>
      <c r="M114" s="68"/>
      <c r="N114" s="62"/>
      <c r="O114" s="25">
        <v>0</v>
      </c>
      <c r="P114" s="25">
        <v>73.332999999999998</v>
      </c>
      <c r="Q114" s="63">
        <v>155.54900000000001</v>
      </c>
      <c r="R114" s="64">
        <v>1436.19</v>
      </c>
      <c r="S114" s="63">
        <v>1402.298</v>
      </c>
      <c r="T114" s="65">
        <v>2838.4879999999998</v>
      </c>
    </row>
    <row r="115" spans="1:20" s="5" customFormat="1" ht="11.25">
      <c r="A115" s="21">
        <v>111</v>
      </c>
      <c r="B115" s="56" t="s">
        <v>57</v>
      </c>
      <c r="C115" s="23">
        <v>84</v>
      </c>
      <c r="D115" s="26">
        <v>646.02</v>
      </c>
      <c r="E115" s="93"/>
      <c r="F115" s="25">
        <v>366.31200000000001</v>
      </c>
      <c r="G115" s="58">
        <v>0</v>
      </c>
      <c r="H115" s="67"/>
      <c r="I115" s="59">
        <v>73.073999999999998</v>
      </c>
      <c r="J115" s="60">
        <v>14.4124</v>
      </c>
      <c r="K115" s="59">
        <v>34.042000000000002</v>
      </c>
      <c r="L115" s="58">
        <v>246.4</v>
      </c>
      <c r="M115" s="68"/>
      <c r="N115" s="62"/>
      <c r="O115" s="25">
        <v>0</v>
      </c>
      <c r="P115" s="25">
        <v>0</v>
      </c>
      <c r="Q115" s="63">
        <v>70.578999999999994</v>
      </c>
      <c r="R115" s="64">
        <v>804.81899999999996</v>
      </c>
      <c r="S115" s="63">
        <v>636.26499999999999</v>
      </c>
      <c r="T115" s="65">
        <v>1441.0840000000001</v>
      </c>
    </row>
    <row r="116" spans="1:20" s="5" customFormat="1" ht="11.25">
      <c r="A116" s="21">
        <v>112</v>
      </c>
      <c r="B116" s="56" t="s">
        <v>57</v>
      </c>
      <c r="C116" s="23">
        <v>86</v>
      </c>
      <c r="D116" s="26">
        <v>1449.78</v>
      </c>
      <c r="E116" s="93"/>
      <c r="F116" s="25">
        <v>788.10400000000004</v>
      </c>
      <c r="G116" s="58">
        <v>0</v>
      </c>
      <c r="H116" s="67"/>
      <c r="I116" s="59">
        <v>163.99299999999999</v>
      </c>
      <c r="J116" s="60">
        <v>37.235599999999998</v>
      </c>
      <c r="K116" s="59">
        <v>76.400999999999996</v>
      </c>
      <c r="L116" s="58">
        <v>8.4</v>
      </c>
      <c r="M116" s="68"/>
      <c r="N116" s="62"/>
      <c r="O116" s="25">
        <v>0</v>
      </c>
      <c r="P116" s="25">
        <v>0</v>
      </c>
      <c r="Q116" s="63">
        <v>158.392</v>
      </c>
      <c r="R116" s="64">
        <v>1232.5260000000001</v>
      </c>
      <c r="S116" s="63">
        <v>1427.886</v>
      </c>
      <c r="T116" s="65">
        <v>2660.4119999999998</v>
      </c>
    </row>
    <row r="117" spans="1:20" s="5" customFormat="1" ht="11.25">
      <c r="A117" s="21">
        <v>113</v>
      </c>
      <c r="B117" s="56" t="s">
        <v>57</v>
      </c>
      <c r="C117" s="23">
        <v>88</v>
      </c>
      <c r="D117" s="26">
        <v>1446.8</v>
      </c>
      <c r="E117" s="93"/>
      <c r="F117" s="25">
        <v>702.26599999999996</v>
      </c>
      <c r="G117" s="58">
        <v>0</v>
      </c>
      <c r="H117" s="67"/>
      <c r="I117" s="59">
        <v>163.654</v>
      </c>
      <c r="J117" s="60">
        <v>37.235599999999998</v>
      </c>
      <c r="K117" s="59">
        <v>76.242999999999995</v>
      </c>
      <c r="L117" s="58">
        <v>305.2</v>
      </c>
      <c r="M117" s="68"/>
      <c r="N117" s="62"/>
      <c r="O117" s="25">
        <v>0</v>
      </c>
      <c r="P117" s="25">
        <v>0</v>
      </c>
      <c r="Q117" s="63">
        <v>158.065</v>
      </c>
      <c r="R117" s="64">
        <v>1442.664</v>
      </c>
      <c r="S117" s="63">
        <v>1424.952</v>
      </c>
      <c r="T117" s="65">
        <v>2867.6149999999998</v>
      </c>
    </row>
    <row r="118" spans="1:20" s="5" customFormat="1" ht="11.25">
      <c r="A118" s="21">
        <v>114</v>
      </c>
      <c r="B118" s="56" t="s">
        <v>57</v>
      </c>
      <c r="C118" s="23">
        <v>90</v>
      </c>
      <c r="D118" s="26">
        <v>636.91</v>
      </c>
      <c r="E118" s="93"/>
      <c r="F118" s="25">
        <v>507.68299999999999</v>
      </c>
      <c r="G118" s="58">
        <v>0</v>
      </c>
      <c r="H118" s="67"/>
      <c r="I118" s="59">
        <v>72.046000000000006</v>
      </c>
      <c r="J118" s="60">
        <v>14.4124</v>
      </c>
      <c r="K118" s="59">
        <v>33.564</v>
      </c>
      <c r="L118" s="58">
        <v>5.6</v>
      </c>
      <c r="M118" s="68"/>
      <c r="N118" s="62"/>
      <c r="O118" s="25">
        <v>0</v>
      </c>
      <c r="P118" s="25">
        <v>0</v>
      </c>
      <c r="Q118" s="63">
        <v>69.585999999999999</v>
      </c>
      <c r="R118" s="64">
        <v>702.89200000000005</v>
      </c>
      <c r="S118" s="63">
        <v>627.29200000000003</v>
      </c>
      <c r="T118" s="65">
        <v>1330.183</v>
      </c>
    </row>
    <row r="119" spans="1:20" s="5" customFormat="1" ht="11.25">
      <c r="A119" s="21">
        <v>115</v>
      </c>
      <c r="B119" s="56" t="s">
        <v>57</v>
      </c>
      <c r="C119" s="23">
        <v>94</v>
      </c>
      <c r="D119" s="26">
        <v>649.16</v>
      </c>
      <c r="E119" s="93"/>
      <c r="F119" s="25">
        <v>441.79300000000001</v>
      </c>
      <c r="G119" s="58">
        <v>0</v>
      </c>
      <c r="H119" s="67"/>
      <c r="I119" s="59">
        <v>73.427000000000007</v>
      </c>
      <c r="J119" s="60">
        <v>14.4124</v>
      </c>
      <c r="K119" s="59">
        <v>34.209000000000003</v>
      </c>
      <c r="L119" s="58">
        <v>124.6</v>
      </c>
      <c r="M119" s="68"/>
      <c r="N119" s="62"/>
      <c r="O119" s="25">
        <v>0</v>
      </c>
      <c r="P119" s="25">
        <v>0</v>
      </c>
      <c r="Q119" s="63">
        <v>70.918999999999997</v>
      </c>
      <c r="R119" s="64">
        <v>759.36</v>
      </c>
      <c r="S119" s="63">
        <v>639.35699999999997</v>
      </c>
      <c r="T119" s="65">
        <v>1398.7170000000001</v>
      </c>
    </row>
    <row r="120" spans="1:20" s="5" customFormat="1" ht="11.25">
      <c r="A120" s="21">
        <v>116</v>
      </c>
      <c r="B120" s="56" t="s">
        <v>57</v>
      </c>
      <c r="C120" s="23">
        <v>96</v>
      </c>
      <c r="D120" s="26">
        <v>1439.07</v>
      </c>
      <c r="E120" s="93"/>
      <c r="F120" s="25">
        <v>677.87400000000002</v>
      </c>
      <c r="G120" s="58">
        <v>0</v>
      </c>
      <c r="H120" s="67"/>
      <c r="I120" s="59">
        <v>162.78</v>
      </c>
      <c r="J120" s="60">
        <v>38.436</v>
      </c>
      <c r="K120" s="59">
        <v>75.835999999999999</v>
      </c>
      <c r="L120" s="58">
        <v>404.6</v>
      </c>
      <c r="M120" s="68"/>
      <c r="N120" s="62"/>
      <c r="O120" s="25">
        <v>0</v>
      </c>
      <c r="P120" s="25">
        <v>0</v>
      </c>
      <c r="Q120" s="63">
        <v>157.22200000000001</v>
      </c>
      <c r="R120" s="64">
        <v>1516.748</v>
      </c>
      <c r="S120" s="63">
        <v>1417.3389999999999</v>
      </c>
      <c r="T120" s="65">
        <v>2934.087</v>
      </c>
    </row>
    <row r="121" spans="1:20" s="5" customFormat="1" ht="11.25">
      <c r="A121" s="21">
        <v>117</v>
      </c>
      <c r="B121" s="56" t="s">
        <v>58</v>
      </c>
      <c r="C121" s="23">
        <v>25</v>
      </c>
      <c r="D121" s="26">
        <v>856.8</v>
      </c>
      <c r="E121" s="93"/>
      <c r="F121" s="25">
        <v>515.39700000000005</v>
      </c>
      <c r="G121" s="58">
        <v>0</v>
      </c>
      <c r="H121" s="67"/>
      <c r="I121" s="59">
        <v>96.917000000000002</v>
      </c>
      <c r="J121" s="60">
        <v>19.219899999999999</v>
      </c>
      <c r="K121" s="59">
        <v>45.151000000000003</v>
      </c>
      <c r="L121" s="58">
        <v>140</v>
      </c>
      <c r="M121" s="68"/>
      <c r="N121" s="62"/>
      <c r="O121" s="25">
        <v>0</v>
      </c>
      <c r="P121" s="25">
        <v>0</v>
      </c>
      <c r="Q121" s="63">
        <v>93.602999999999994</v>
      </c>
      <c r="R121" s="64">
        <v>910.28800000000001</v>
      </c>
      <c r="S121" s="63">
        <v>843.86199999999997</v>
      </c>
      <c r="T121" s="65">
        <v>1754.15</v>
      </c>
    </row>
    <row r="122" spans="1:20" s="5" customFormat="1" ht="11.25">
      <c r="A122" s="21">
        <v>118</v>
      </c>
      <c r="B122" s="56" t="s">
        <v>58</v>
      </c>
      <c r="C122" s="23">
        <v>27</v>
      </c>
      <c r="D122" s="26">
        <v>862.7</v>
      </c>
      <c r="E122" s="93"/>
      <c r="F122" s="25">
        <v>478.029</v>
      </c>
      <c r="G122" s="58">
        <v>0</v>
      </c>
      <c r="H122" s="67"/>
      <c r="I122" s="59">
        <v>97.582999999999998</v>
      </c>
      <c r="J122" s="60">
        <v>18.015699999999999</v>
      </c>
      <c r="K122" s="59">
        <v>45.463000000000001</v>
      </c>
      <c r="L122" s="58">
        <v>92.4</v>
      </c>
      <c r="M122" s="68"/>
      <c r="N122" s="62"/>
      <c r="O122" s="25">
        <v>0</v>
      </c>
      <c r="P122" s="25">
        <v>0</v>
      </c>
      <c r="Q122" s="63">
        <v>94.247</v>
      </c>
      <c r="R122" s="64">
        <v>825.73699999999997</v>
      </c>
      <c r="S122" s="63">
        <v>849.67200000000003</v>
      </c>
      <c r="T122" s="65">
        <v>1675.4090000000001</v>
      </c>
    </row>
    <row r="123" spans="1:20" s="5" customFormat="1" ht="11.25">
      <c r="A123" s="21">
        <v>119</v>
      </c>
      <c r="B123" s="56" t="s">
        <v>58</v>
      </c>
      <c r="C123" s="23">
        <v>29</v>
      </c>
      <c r="D123" s="26">
        <v>2255.3000000000002</v>
      </c>
      <c r="E123" s="93"/>
      <c r="F123" s="25">
        <v>748.85900000000004</v>
      </c>
      <c r="G123" s="58">
        <v>0</v>
      </c>
      <c r="H123" s="67"/>
      <c r="I123" s="59">
        <v>255.11</v>
      </c>
      <c r="J123" s="60">
        <v>49.244999999999997</v>
      </c>
      <c r="K123" s="59">
        <v>118.848</v>
      </c>
      <c r="L123" s="58">
        <v>327.60000000000002</v>
      </c>
      <c r="M123" s="68"/>
      <c r="N123" s="62"/>
      <c r="O123" s="25">
        <v>0</v>
      </c>
      <c r="P123" s="25">
        <v>0</v>
      </c>
      <c r="Q123" s="63">
        <v>246.39</v>
      </c>
      <c r="R123" s="64">
        <v>1746.0519999999999</v>
      </c>
      <c r="S123" s="63">
        <v>2221.2420000000002</v>
      </c>
      <c r="T123" s="65">
        <v>3967.2939999999999</v>
      </c>
    </row>
    <row r="124" spans="1:20" s="5" customFormat="1" ht="11.25">
      <c r="A124" s="21">
        <v>120</v>
      </c>
      <c r="B124" s="56" t="s">
        <v>58</v>
      </c>
      <c r="C124" s="23">
        <v>35</v>
      </c>
      <c r="D124" s="26">
        <v>769.6</v>
      </c>
      <c r="E124" s="93"/>
      <c r="F124" s="25">
        <v>386.27100000000002</v>
      </c>
      <c r="G124" s="58">
        <v>0</v>
      </c>
      <c r="H124" s="67"/>
      <c r="I124" s="59">
        <v>87.052999999999997</v>
      </c>
      <c r="J124" s="60">
        <v>19.219899999999999</v>
      </c>
      <c r="K124" s="59">
        <v>40.558</v>
      </c>
      <c r="L124" s="58">
        <v>120.4</v>
      </c>
      <c r="M124" s="68"/>
      <c r="N124" s="62"/>
      <c r="O124" s="25">
        <v>0</v>
      </c>
      <c r="P124" s="25">
        <v>0</v>
      </c>
      <c r="Q124" s="63">
        <v>84.081000000000003</v>
      </c>
      <c r="R124" s="64">
        <v>737.58299999999997</v>
      </c>
      <c r="S124" s="63">
        <v>757.97799999999995</v>
      </c>
      <c r="T124" s="65">
        <v>1495.5609999999999</v>
      </c>
    </row>
    <row r="125" spans="1:20" s="5" customFormat="1" ht="11.25">
      <c r="A125" s="21">
        <v>121</v>
      </c>
      <c r="B125" s="56" t="s">
        <v>58</v>
      </c>
      <c r="C125" s="23" t="s">
        <v>59</v>
      </c>
      <c r="D125" s="26">
        <v>787.9</v>
      </c>
      <c r="E125" s="93"/>
      <c r="F125" s="25">
        <v>480.98899999999998</v>
      </c>
      <c r="G125" s="58">
        <v>0</v>
      </c>
      <c r="H125" s="67"/>
      <c r="I125" s="59">
        <v>89.120999999999995</v>
      </c>
      <c r="J125" s="60">
        <v>16.8142</v>
      </c>
      <c r="K125" s="59">
        <v>41.518999999999998</v>
      </c>
      <c r="L125" s="58">
        <v>163.80000000000001</v>
      </c>
      <c r="M125" s="68"/>
      <c r="N125" s="62"/>
      <c r="O125" s="25">
        <v>0</v>
      </c>
      <c r="P125" s="25">
        <v>0</v>
      </c>
      <c r="Q125" s="63">
        <v>86.081999999999994</v>
      </c>
      <c r="R125" s="64">
        <v>878.32500000000005</v>
      </c>
      <c r="S125" s="63">
        <v>776.00199999999995</v>
      </c>
      <c r="T125" s="65">
        <v>1654.327</v>
      </c>
    </row>
    <row r="126" spans="1:20" s="5" customFormat="1" ht="11.25">
      <c r="A126" s="21">
        <v>122</v>
      </c>
      <c r="B126" s="56" t="s">
        <v>60</v>
      </c>
      <c r="C126" s="23">
        <v>25</v>
      </c>
      <c r="D126" s="26">
        <v>195.8</v>
      </c>
      <c r="E126" s="93"/>
      <c r="F126" s="25">
        <v>113.07</v>
      </c>
      <c r="G126" s="58">
        <v>0</v>
      </c>
      <c r="H126" s="67"/>
      <c r="I126" s="59">
        <v>0</v>
      </c>
      <c r="J126" s="60">
        <v>0</v>
      </c>
      <c r="K126" s="59">
        <v>10.318</v>
      </c>
      <c r="L126" s="58">
        <v>28</v>
      </c>
      <c r="M126" s="68"/>
      <c r="N126" s="62"/>
      <c r="O126" s="25">
        <v>0</v>
      </c>
      <c r="P126" s="25">
        <v>0</v>
      </c>
      <c r="Q126" s="63">
        <v>21.388999999999999</v>
      </c>
      <c r="R126" s="64">
        <v>172.77699999999999</v>
      </c>
      <c r="S126" s="63">
        <v>192.84299999999999</v>
      </c>
      <c r="T126" s="65">
        <v>365.61900000000003</v>
      </c>
    </row>
    <row r="127" spans="1:20" s="5" customFormat="1" ht="11.25">
      <c r="A127" s="21">
        <v>123</v>
      </c>
      <c r="B127" s="56" t="s">
        <v>61</v>
      </c>
      <c r="C127" s="23">
        <v>19</v>
      </c>
      <c r="D127" s="26">
        <v>498.6</v>
      </c>
      <c r="E127" s="93"/>
      <c r="F127" s="25">
        <v>123.577</v>
      </c>
      <c r="G127" s="58">
        <v>0</v>
      </c>
      <c r="H127" s="67"/>
      <c r="I127" s="59">
        <v>0</v>
      </c>
      <c r="J127" s="60">
        <v>12.0105</v>
      </c>
      <c r="K127" s="59">
        <v>26.274000000000001</v>
      </c>
      <c r="L127" s="58">
        <v>77</v>
      </c>
      <c r="M127" s="68"/>
      <c r="N127" s="62"/>
      <c r="O127" s="25">
        <v>0</v>
      </c>
      <c r="P127" s="25">
        <v>0</v>
      </c>
      <c r="Q127" s="63">
        <v>54.475999999999999</v>
      </c>
      <c r="R127" s="64">
        <v>293.33800000000002</v>
      </c>
      <c r="S127" s="63">
        <v>491.07</v>
      </c>
      <c r="T127" s="65">
        <v>784.40800000000002</v>
      </c>
    </row>
    <row r="128" spans="1:20" s="5" customFormat="1" ht="12" customHeight="1">
      <c r="A128" s="21">
        <v>124</v>
      </c>
      <c r="B128" s="56" t="s">
        <v>61</v>
      </c>
      <c r="C128" s="23">
        <v>23</v>
      </c>
      <c r="D128" s="26">
        <v>2240</v>
      </c>
      <c r="E128" s="93"/>
      <c r="F128" s="25">
        <v>781.42100000000005</v>
      </c>
      <c r="G128" s="58">
        <v>0</v>
      </c>
      <c r="H128" s="67"/>
      <c r="I128" s="59">
        <v>253.381</v>
      </c>
      <c r="J128" s="60">
        <v>48.044600000000003</v>
      </c>
      <c r="K128" s="59">
        <v>118.045</v>
      </c>
      <c r="L128" s="58">
        <v>1367.8</v>
      </c>
      <c r="M128" s="68"/>
      <c r="N128" s="62"/>
      <c r="O128" s="25">
        <v>0</v>
      </c>
      <c r="P128" s="25">
        <v>0</v>
      </c>
      <c r="Q128" s="63">
        <v>244.71799999999999</v>
      </c>
      <c r="R128" s="64">
        <v>2813.4090000000001</v>
      </c>
      <c r="S128" s="63">
        <v>2206.1729999999998</v>
      </c>
      <c r="T128" s="65">
        <v>5019.5829999999996</v>
      </c>
    </row>
    <row r="129" spans="1:20" s="5" customFormat="1" ht="12" customHeight="1">
      <c r="A129" s="21">
        <v>125</v>
      </c>
      <c r="B129" s="56" t="s">
        <v>61</v>
      </c>
      <c r="C129" s="23">
        <v>51</v>
      </c>
      <c r="D129" s="26">
        <v>1764.1</v>
      </c>
      <c r="E129" s="93"/>
      <c r="F129" s="25">
        <v>717.04</v>
      </c>
      <c r="G129" s="58">
        <v>0</v>
      </c>
      <c r="H129" s="67"/>
      <c r="I129" s="59">
        <v>213.12200000000001</v>
      </c>
      <c r="J129" s="60">
        <v>48.044600000000003</v>
      </c>
      <c r="K129" s="59">
        <v>92.965000000000003</v>
      </c>
      <c r="L129" s="58">
        <v>0</v>
      </c>
      <c r="M129" s="68"/>
      <c r="N129" s="62"/>
      <c r="O129" s="25">
        <v>0</v>
      </c>
      <c r="P129" s="25">
        <v>0</v>
      </c>
      <c r="Q129" s="63">
        <v>205.84200000000001</v>
      </c>
      <c r="R129" s="64">
        <v>1277.0129999999999</v>
      </c>
      <c r="S129" s="63">
        <v>1855.6479999999999</v>
      </c>
      <c r="T129" s="65">
        <v>3132.6610000000001</v>
      </c>
    </row>
    <row r="130" spans="1:20" ht="12" customHeight="1">
      <c r="A130" s="21">
        <v>126</v>
      </c>
      <c r="B130" s="56" t="s">
        <v>61</v>
      </c>
      <c r="C130" s="23" t="s">
        <v>47</v>
      </c>
      <c r="D130" s="26">
        <v>2936.2</v>
      </c>
      <c r="E130" s="93"/>
      <c r="F130" s="25">
        <v>1266.848</v>
      </c>
      <c r="G130" s="58">
        <v>0</v>
      </c>
      <c r="H130" s="67"/>
      <c r="I130" s="59">
        <v>332.13099999999997</v>
      </c>
      <c r="J130" s="60">
        <v>60.0578</v>
      </c>
      <c r="K130" s="59">
        <v>154.73400000000001</v>
      </c>
      <c r="L130" s="58">
        <v>733.6</v>
      </c>
      <c r="M130" s="68"/>
      <c r="N130" s="62"/>
      <c r="O130" s="25">
        <v>0</v>
      </c>
      <c r="P130" s="25">
        <v>0</v>
      </c>
      <c r="Q130" s="63">
        <v>320.78100000000001</v>
      </c>
      <c r="R130" s="64">
        <v>2868.15</v>
      </c>
      <c r="S130" s="63">
        <v>2891.86</v>
      </c>
      <c r="T130" s="65">
        <v>5760.01</v>
      </c>
    </row>
    <row r="131" spans="1:20" ht="12" customHeight="1">
      <c r="A131" s="21">
        <v>127</v>
      </c>
      <c r="B131" s="56" t="s">
        <v>61</v>
      </c>
      <c r="C131" s="23">
        <v>53</v>
      </c>
      <c r="D131" s="26">
        <v>1751.25</v>
      </c>
      <c r="E131" s="93"/>
      <c r="F131" s="25">
        <v>1146.23</v>
      </c>
      <c r="G131" s="58">
        <v>0</v>
      </c>
      <c r="H131" s="67"/>
      <c r="I131" s="59">
        <v>198.09299999999999</v>
      </c>
      <c r="J131" s="60">
        <v>48.044600000000003</v>
      </c>
      <c r="K131" s="59">
        <v>92.287000000000006</v>
      </c>
      <c r="L131" s="58">
        <v>329</v>
      </c>
      <c r="M131" s="68"/>
      <c r="N131" s="62"/>
      <c r="O131" s="25">
        <v>0</v>
      </c>
      <c r="P131" s="25">
        <v>0</v>
      </c>
      <c r="Q131" s="63">
        <v>191.32300000000001</v>
      </c>
      <c r="R131" s="64">
        <v>2004.9770000000001</v>
      </c>
      <c r="S131" s="63">
        <v>1724.8040000000001</v>
      </c>
      <c r="T131" s="65">
        <v>3729.7809999999999</v>
      </c>
    </row>
    <row r="132" spans="1:20" ht="12" customHeight="1">
      <c r="A132" s="73">
        <v>128</v>
      </c>
      <c r="B132" s="74" t="s">
        <v>62</v>
      </c>
      <c r="C132" s="75" t="s">
        <v>63</v>
      </c>
      <c r="D132" s="76">
        <v>3321.4</v>
      </c>
      <c r="E132" s="94"/>
      <c r="F132" s="78">
        <v>1383.0239999999999</v>
      </c>
      <c r="G132" s="79">
        <v>0</v>
      </c>
      <c r="H132" s="89">
        <v>183.93049999999999</v>
      </c>
      <c r="I132" s="59">
        <v>375.75700000000001</v>
      </c>
      <c r="J132" s="60">
        <v>76.872</v>
      </c>
      <c r="K132" s="59">
        <v>175.03299999999999</v>
      </c>
      <c r="L132" s="58">
        <v>443.8</v>
      </c>
      <c r="M132" s="95">
        <v>443.8</v>
      </c>
      <c r="N132" s="96">
        <v>3966.91</v>
      </c>
      <c r="O132" s="25">
        <v>0</v>
      </c>
      <c r="P132" s="25">
        <v>0</v>
      </c>
      <c r="Q132" s="63">
        <v>362.86399999999998</v>
      </c>
      <c r="R132" s="83">
        <v>7411.99</v>
      </c>
      <c r="S132" s="63">
        <v>3271.2429999999999</v>
      </c>
      <c r="T132" s="65">
        <v>10683.234</v>
      </c>
    </row>
    <row r="133" spans="1:20" ht="12" customHeight="1">
      <c r="A133" s="73">
        <v>129</v>
      </c>
      <c r="B133" s="74" t="s">
        <v>64</v>
      </c>
      <c r="C133" s="75" t="s">
        <v>63</v>
      </c>
      <c r="D133" s="76">
        <v>392.9</v>
      </c>
      <c r="E133" s="94"/>
      <c r="F133" s="78">
        <v>163.53700000000001</v>
      </c>
      <c r="G133" s="79">
        <v>0</v>
      </c>
      <c r="H133" s="89">
        <v>21.116599999999998</v>
      </c>
      <c r="I133" s="59">
        <v>44.44</v>
      </c>
      <c r="J133" s="60">
        <v>9.6085999999999991</v>
      </c>
      <c r="K133" s="59">
        <v>20.928000000000001</v>
      </c>
      <c r="L133" s="58">
        <v>37.799999999999997</v>
      </c>
      <c r="M133" s="95"/>
      <c r="N133" s="91"/>
      <c r="O133" s="25">
        <v>0</v>
      </c>
      <c r="P133" s="25">
        <v>0</v>
      </c>
      <c r="Q133" s="63">
        <v>43.384999999999998</v>
      </c>
      <c r="R133" s="83">
        <v>340.81599999999997</v>
      </c>
      <c r="S133" s="63">
        <v>391.10300000000001</v>
      </c>
      <c r="T133" s="65">
        <v>731.91899999999998</v>
      </c>
    </row>
    <row r="134" spans="1:20">
      <c r="A134" s="21">
        <v>130</v>
      </c>
      <c r="B134" s="56" t="s">
        <v>61</v>
      </c>
      <c r="C134" s="23" t="s">
        <v>65</v>
      </c>
      <c r="D134" s="26">
        <v>2191.8000000000002</v>
      </c>
      <c r="E134" s="93"/>
      <c r="F134" s="25">
        <v>1602.798</v>
      </c>
      <c r="G134" s="58">
        <v>0</v>
      </c>
      <c r="H134" s="67"/>
      <c r="I134" s="59">
        <v>247.92400000000001</v>
      </c>
      <c r="J134" s="60">
        <v>48.044600000000003</v>
      </c>
      <c r="K134" s="59">
        <v>115.503</v>
      </c>
      <c r="L134" s="58">
        <v>369.6</v>
      </c>
      <c r="M134" s="97"/>
      <c r="N134" s="62"/>
      <c r="O134" s="25">
        <v>0</v>
      </c>
      <c r="P134" s="25">
        <v>0</v>
      </c>
      <c r="Q134" s="63">
        <v>239.453</v>
      </c>
      <c r="R134" s="64">
        <v>2623.3220000000001</v>
      </c>
      <c r="S134" s="63">
        <v>2158.701</v>
      </c>
      <c r="T134" s="65">
        <v>4782.0230000000001</v>
      </c>
    </row>
    <row r="135" spans="1:20">
      <c r="A135" s="73">
        <v>131</v>
      </c>
      <c r="B135" s="74" t="s">
        <v>66</v>
      </c>
      <c r="C135" s="75" t="s">
        <v>67</v>
      </c>
      <c r="D135" s="76">
        <v>3273.4</v>
      </c>
      <c r="E135" s="94"/>
      <c r="F135" s="78">
        <v>843.577</v>
      </c>
      <c r="G135" s="79">
        <v>0</v>
      </c>
      <c r="H135" s="89">
        <v>249.36429999999999</v>
      </c>
      <c r="I135" s="59">
        <v>370.27100000000002</v>
      </c>
      <c r="J135" s="60">
        <v>76.872</v>
      </c>
      <c r="K135" s="59">
        <v>172.50399999999999</v>
      </c>
      <c r="L135" s="58">
        <v>270.2</v>
      </c>
      <c r="M135" s="95">
        <v>270.2</v>
      </c>
      <c r="N135" s="96">
        <v>3909.59</v>
      </c>
      <c r="O135" s="25">
        <v>0</v>
      </c>
      <c r="P135" s="25">
        <v>0</v>
      </c>
      <c r="Q135" s="63">
        <v>357.62200000000001</v>
      </c>
      <c r="R135" s="83">
        <v>6520.1989999999996</v>
      </c>
      <c r="S135" s="63">
        <v>3223.9670000000001</v>
      </c>
      <c r="T135" s="65">
        <v>9744.1669999999995</v>
      </c>
    </row>
    <row r="136" spans="1:20" ht="12.75" customHeight="1">
      <c r="A136" s="73">
        <v>132</v>
      </c>
      <c r="B136" s="74" t="s">
        <v>68</v>
      </c>
      <c r="C136" s="75" t="s">
        <v>67</v>
      </c>
      <c r="D136" s="76">
        <v>392.1</v>
      </c>
      <c r="E136" s="94"/>
      <c r="F136" s="78">
        <v>100.935</v>
      </c>
      <c r="G136" s="79">
        <v>0</v>
      </c>
      <c r="H136" s="89">
        <v>29.843900000000001</v>
      </c>
      <c r="I136" s="59">
        <v>44.353000000000002</v>
      </c>
      <c r="J136" s="60">
        <v>9.6085999999999991</v>
      </c>
      <c r="K136" s="59">
        <v>20.661999999999999</v>
      </c>
      <c r="L136" s="58">
        <v>63</v>
      </c>
      <c r="M136" s="84"/>
      <c r="N136" s="91"/>
      <c r="O136" s="25">
        <v>0</v>
      </c>
      <c r="P136" s="25">
        <v>0</v>
      </c>
      <c r="Q136" s="63">
        <v>42.837000000000003</v>
      </c>
      <c r="R136" s="83">
        <v>311.24</v>
      </c>
      <c r="S136" s="63">
        <v>386.17899999999997</v>
      </c>
      <c r="T136" s="65">
        <v>697.41899999999998</v>
      </c>
    </row>
    <row r="137" spans="1:20">
      <c r="A137" s="21">
        <v>133</v>
      </c>
      <c r="B137" s="56" t="s">
        <v>61</v>
      </c>
      <c r="C137" s="23">
        <v>57</v>
      </c>
      <c r="D137" s="26">
        <v>566.6</v>
      </c>
      <c r="E137" s="93"/>
      <c r="F137" s="25">
        <v>127.277</v>
      </c>
      <c r="G137" s="58">
        <v>0</v>
      </c>
      <c r="H137" s="67"/>
      <c r="I137" s="59">
        <v>0</v>
      </c>
      <c r="J137" s="60">
        <v>18.015699999999999</v>
      </c>
      <c r="K137" s="59">
        <v>29.861000000000001</v>
      </c>
      <c r="L137" s="58">
        <v>22.4</v>
      </c>
      <c r="M137" s="68"/>
      <c r="N137" s="62"/>
      <c r="O137" s="25">
        <v>0</v>
      </c>
      <c r="P137" s="25">
        <v>0</v>
      </c>
      <c r="Q137" s="63">
        <v>61.901000000000003</v>
      </c>
      <c r="R137" s="64">
        <v>259.45400000000001</v>
      </c>
      <c r="S137" s="63">
        <v>558.04399999999998</v>
      </c>
      <c r="T137" s="65">
        <v>817.49800000000005</v>
      </c>
    </row>
    <row r="138" spans="1:20">
      <c r="A138" s="21">
        <v>134</v>
      </c>
      <c r="B138" s="56" t="s">
        <v>61</v>
      </c>
      <c r="C138" s="23">
        <v>59</v>
      </c>
      <c r="D138" s="26">
        <v>535.29999999999995</v>
      </c>
      <c r="E138" s="93"/>
      <c r="F138" s="25">
        <v>202.386</v>
      </c>
      <c r="G138" s="58">
        <v>0</v>
      </c>
      <c r="H138" s="67"/>
      <c r="I138" s="59">
        <v>0</v>
      </c>
      <c r="J138" s="60">
        <v>19.219899999999999</v>
      </c>
      <c r="K138" s="59">
        <v>28.209</v>
      </c>
      <c r="L138" s="58">
        <v>74.2</v>
      </c>
      <c r="M138" s="68"/>
      <c r="N138" s="62"/>
      <c r="O138" s="25">
        <v>0</v>
      </c>
      <c r="P138" s="25">
        <v>0</v>
      </c>
      <c r="Q138" s="63">
        <v>58.481000000000002</v>
      </c>
      <c r="R138" s="64">
        <v>382.49599999999998</v>
      </c>
      <c r="S138" s="63">
        <v>527.21600000000001</v>
      </c>
      <c r="T138" s="65">
        <v>909.71199999999999</v>
      </c>
    </row>
    <row r="139" spans="1:20">
      <c r="A139" s="21">
        <v>135</v>
      </c>
      <c r="B139" s="56" t="s">
        <v>61</v>
      </c>
      <c r="C139" s="23">
        <v>61</v>
      </c>
      <c r="D139" s="26">
        <v>540.5</v>
      </c>
      <c r="E139" s="93"/>
      <c r="F139" s="25">
        <v>353.34100000000001</v>
      </c>
      <c r="G139" s="58">
        <v>0</v>
      </c>
      <c r="H139" s="67"/>
      <c r="I139" s="59">
        <v>61.137999999999998</v>
      </c>
      <c r="J139" s="60">
        <v>19.219899999999999</v>
      </c>
      <c r="K139" s="59">
        <v>28.484000000000002</v>
      </c>
      <c r="L139" s="58">
        <v>56</v>
      </c>
      <c r="M139" s="68"/>
      <c r="N139" s="62"/>
      <c r="O139" s="25">
        <v>0</v>
      </c>
      <c r="P139" s="25">
        <v>0</v>
      </c>
      <c r="Q139" s="63">
        <v>59.051000000000002</v>
      </c>
      <c r="R139" s="64">
        <v>577.23299999999995</v>
      </c>
      <c r="S139" s="63">
        <v>532.33799999999997</v>
      </c>
      <c r="T139" s="65">
        <v>1109.5709999999999</v>
      </c>
    </row>
    <row r="140" spans="1:20">
      <c r="A140" s="21">
        <v>136</v>
      </c>
      <c r="B140" s="56" t="s">
        <v>69</v>
      </c>
      <c r="C140" s="23">
        <v>4</v>
      </c>
      <c r="D140" s="26">
        <v>1159.3</v>
      </c>
      <c r="E140" s="93"/>
      <c r="F140" s="25">
        <v>726.66200000000003</v>
      </c>
      <c r="G140" s="58">
        <v>0</v>
      </c>
      <c r="H140" s="67"/>
      <c r="I140" s="59">
        <v>131.11000000000001</v>
      </c>
      <c r="J140" s="60">
        <v>28.827400000000001</v>
      </c>
      <c r="K140" s="59">
        <v>61.094999999999999</v>
      </c>
      <c r="L140" s="58">
        <v>217</v>
      </c>
      <c r="M140" s="68"/>
      <c r="N140" s="62"/>
      <c r="O140" s="25">
        <v>0</v>
      </c>
      <c r="P140" s="25">
        <v>0</v>
      </c>
      <c r="Q140" s="63">
        <v>126.652</v>
      </c>
      <c r="R140" s="64">
        <v>1291.347</v>
      </c>
      <c r="S140" s="63">
        <v>1141.7940000000001</v>
      </c>
      <c r="T140" s="65">
        <v>2433.14</v>
      </c>
    </row>
    <row r="141" spans="1:20">
      <c r="A141" s="21">
        <v>137</v>
      </c>
      <c r="B141" s="56" t="s">
        <v>69</v>
      </c>
      <c r="C141" s="23">
        <v>6</v>
      </c>
      <c r="D141" s="26">
        <v>363.8</v>
      </c>
      <c r="E141" s="93"/>
      <c r="F141" s="25">
        <v>208.60300000000001</v>
      </c>
      <c r="G141" s="58">
        <v>0</v>
      </c>
      <c r="H141" s="67"/>
      <c r="I141" s="59">
        <v>41.148000000000003</v>
      </c>
      <c r="J141" s="60">
        <v>9.6085999999999991</v>
      </c>
      <c r="K141" s="59">
        <v>19.172000000000001</v>
      </c>
      <c r="L141" s="58">
        <v>57.4</v>
      </c>
      <c r="M141" s="68"/>
      <c r="N141" s="62"/>
      <c r="O141" s="25">
        <v>0</v>
      </c>
      <c r="P141" s="25">
        <v>0</v>
      </c>
      <c r="Q141" s="63">
        <v>39.741999999999997</v>
      </c>
      <c r="R141" s="64">
        <v>375.67399999999998</v>
      </c>
      <c r="S141" s="63">
        <v>358.30599999999998</v>
      </c>
      <c r="T141" s="65">
        <v>733.97900000000004</v>
      </c>
    </row>
    <row r="142" spans="1:20">
      <c r="A142" s="21">
        <v>138</v>
      </c>
      <c r="B142" s="56" t="s">
        <v>70</v>
      </c>
      <c r="C142" s="23">
        <v>13</v>
      </c>
      <c r="D142" s="26">
        <v>2014.8</v>
      </c>
      <c r="E142" s="93"/>
      <c r="F142" s="25">
        <v>892.41700000000003</v>
      </c>
      <c r="G142" s="58">
        <v>0</v>
      </c>
      <c r="H142" s="67"/>
      <c r="I142" s="59">
        <v>227.904</v>
      </c>
      <c r="J142" s="60">
        <v>42.039299999999997</v>
      </c>
      <c r="K142" s="59">
        <v>106.175</v>
      </c>
      <c r="L142" s="58">
        <v>278.60000000000002</v>
      </c>
      <c r="M142" s="68"/>
      <c r="N142" s="62"/>
      <c r="O142" s="25">
        <v>0</v>
      </c>
      <c r="P142" s="25">
        <v>0</v>
      </c>
      <c r="Q142" s="63">
        <v>220.11600000000001</v>
      </c>
      <c r="R142" s="64">
        <v>1767.25</v>
      </c>
      <c r="S142" s="63">
        <v>1984.374</v>
      </c>
      <c r="T142" s="65">
        <v>3751.625</v>
      </c>
    </row>
    <row r="143" spans="1:20">
      <c r="A143" s="21">
        <v>139</v>
      </c>
      <c r="B143" s="56" t="s">
        <v>71</v>
      </c>
      <c r="C143" s="23">
        <v>9</v>
      </c>
      <c r="D143" s="26">
        <v>599.5</v>
      </c>
      <c r="E143" s="93"/>
      <c r="F143" s="25">
        <v>324.11</v>
      </c>
      <c r="G143" s="58">
        <v>0</v>
      </c>
      <c r="H143" s="67"/>
      <c r="I143" s="59">
        <v>67.811999999999998</v>
      </c>
      <c r="J143" s="60">
        <v>19.219899999999999</v>
      </c>
      <c r="K143" s="59">
        <v>31.591999999999999</v>
      </c>
      <c r="L143" s="58">
        <v>105</v>
      </c>
      <c r="M143" s="68"/>
      <c r="N143" s="62"/>
      <c r="O143" s="25">
        <v>0</v>
      </c>
      <c r="P143" s="25">
        <v>0</v>
      </c>
      <c r="Q143" s="63">
        <v>65.492000000000004</v>
      </c>
      <c r="R143" s="64">
        <v>613.226</v>
      </c>
      <c r="S143" s="63">
        <v>590.44600000000003</v>
      </c>
      <c r="T143" s="65">
        <v>1203.672</v>
      </c>
    </row>
    <row r="144" spans="1:20">
      <c r="A144" s="21"/>
      <c r="B144" s="37"/>
      <c r="C144" s="37"/>
      <c r="D144" s="38">
        <f>SUM(D5:D143)</f>
        <v>218078.61999999991</v>
      </c>
      <c r="E144" s="98">
        <f>SUM(E5:E143)</f>
        <v>4759.0300000000007</v>
      </c>
      <c r="F144" s="98">
        <f t="shared" ref="F144:S144" si="0">SUM(F5:F143)</f>
        <v>106677.51300000001</v>
      </c>
      <c r="G144" s="98">
        <f t="shared" si="0"/>
        <v>0</v>
      </c>
      <c r="H144" s="98">
        <f t="shared" si="0"/>
        <v>5669.8507000000009</v>
      </c>
      <c r="I144" s="98">
        <f t="shared" si="0"/>
        <v>25030.703999999994</v>
      </c>
      <c r="J144" s="98">
        <f t="shared" si="0"/>
        <v>5540.8096000000005</v>
      </c>
      <c r="K144" s="98">
        <f t="shared" si="0"/>
        <v>11492.157000000003</v>
      </c>
      <c r="L144" s="98">
        <f t="shared" si="0"/>
        <v>47699.400000000031</v>
      </c>
      <c r="M144" s="98">
        <f t="shared" si="0"/>
        <v>7907.2</v>
      </c>
      <c r="N144" s="98">
        <f t="shared" si="0"/>
        <v>44000.099999999991</v>
      </c>
      <c r="O144" s="98">
        <f t="shared" si="0"/>
        <v>0</v>
      </c>
      <c r="P144" s="98">
        <f t="shared" si="0"/>
        <v>4106.6640000000007</v>
      </c>
      <c r="Q144" s="98">
        <f t="shared" si="0"/>
        <v>24592.396999999994</v>
      </c>
      <c r="R144" s="99">
        <f t="shared" si="0"/>
        <v>282716.77200000006</v>
      </c>
      <c r="S144" s="98">
        <f t="shared" si="0"/>
        <v>221702.83999999991</v>
      </c>
      <c r="T144" s="100">
        <f>SUM(T5:T143)</f>
        <v>504419.61000000004</v>
      </c>
    </row>
    <row r="145" spans="1:23">
      <c r="J145" s="101"/>
      <c r="K145" s="101"/>
      <c r="O145" s="102"/>
      <c r="P145" s="102"/>
      <c r="Q145" s="102"/>
      <c r="R145" s="102"/>
      <c r="S145" s="103"/>
      <c r="T145" s="103"/>
      <c r="U145" s="2"/>
      <c r="V145" s="2"/>
      <c r="W145" s="2"/>
    </row>
    <row r="146" spans="1:23">
      <c r="A146" s="46"/>
      <c r="B146" s="46"/>
      <c r="C146" s="46"/>
      <c r="D146" s="104">
        <f>D144+E144</f>
        <v>222837.64999999991</v>
      </c>
      <c r="E146" s="46"/>
      <c r="F146" s="46"/>
      <c r="O146" s="102"/>
      <c r="P146" s="102"/>
      <c r="Q146" s="102"/>
      <c r="R146" s="102"/>
      <c r="T146" s="5"/>
      <c r="U146" s="2"/>
      <c r="V146" s="2"/>
      <c r="W146" s="2"/>
    </row>
    <row r="147" spans="1:23">
      <c r="O147" s="102"/>
      <c r="P147" s="102"/>
      <c r="Q147" s="102"/>
      <c r="R147" s="102"/>
      <c r="T147" s="5"/>
      <c r="U147" s="2"/>
      <c r="V147" s="2"/>
      <c r="W147" s="2"/>
    </row>
  </sheetData>
  <mergeCells count="15"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11811023622047245" right="0.19685039370078741" top="0.35433070866141736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розрахунки -травень</vt:lpstr>
      <vt:lpstr>зведен (5)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Дом</cp:lastModifiedBy>
  <dcterms:created xsi:type="dcterms:W3CDTF">2020-03-02T12:05:26Z</dcterms:created>
  <dcterms:modified xsi:type="dcterms:W3CDTF">2020-03-24T18:00:37Z</dcterms:modified>
</cp:coreProperties>
</file>